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jwal0042\Dropbox\NESP TSR Project 5.1\4. Guidance document\Appendices\"/>
    </mc:Choice>
  </mc:AlternateContent>
  <xr:revisionPtr revIDLastSave="0" documentId="13_ncr:1_{EB35EAE0-F8DA-4000-9AA7-82826B5420DE}" xr6:coauthVersionLast="36" xr6:coauthVersionMax="43" xr10:uidLastSave="{00000000-0000-0000-0000-000000000000}"/>
  <bookViews>
    <workbookView xWindow="25788" yWindow="588" windowWidth="37428" windowHeight="21000" tabRatio="712" xr2:uid="{00000000-000D-0000-FFFF-FFFF00000000}"/>
  </bookViews>
  <sheets>
    <sheet name="Summary" sheetId="8" r:id="rId1"/>
    <sheet name="Example" sheetId="20" r:id="rId2"/>
    <sheet name="Strategy1" sheetId="1" r:id="rId3"/>
    <sheet name="Strategy2" sheetId="21" r:id="rId4"/>
    <sheet name="Strategy3" sheetId="22" r:id="rId5"/>
    <sheet name="Standard_costs" sheetId="9"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0" l="1"/>
  <c r="L22" i="20"/>
  <c r="N22" i="20" s="1"/>
  <c r="N23" i="20"/>
  <c r="M23" i="20"/>
  <c r="L23" i="20"/>
  <c r="Q30" i="20"/>
  <c r="P30" i="20"/>
  <c r="N27" i="20"/>
  <c r="M27" i="20"/>
  <c r="L27" i="20"/>
  <c r="K27" i="20"/>
  <c r="K25" i="20" s="1"/>
  <c r="J27" i="20"/>
  <c r="J25" i="20" s="1"/>
  <c r="I25" i="20"/>
  <c r="L25" i="20" l="1"/>
  <c r="N25" i="20"/>
  <c r="M22" i="20"/>
  <c r="M25" i="20" s="1"/>
  <c r="D16" i="8" l="1"/>
  <c r="C16" i="8"/>
  <c r="D15" i="22"/>
  <c r="C15" i="22"/>
  <c r="L14" i="22"/>
  <c r="D14" i="22"/>
  <c r="C14" i="22"/>
  <c r="AA10" i="22" s="1"/>
  <c r="D13" i="22"/>
  <c r="C13" i="22"/>
  <c r="D12" i="22"/>
  <c r="C12" i="22"/>
  <c r="C11" i="22"/>
  <c r="Z10" i="22"/>
  <c r="Y10" i="22"/>
  <c r="X10" i="22"/>
  <c r="W10" i="22"/>
  <c r="V10" i="22"/>
  <c r="U10" i="22"/>
  <c r="T10" i="22"/>
  <c r="S10" i="22"/>
  <c r="R10" i="22"/>
  <c r="P10" i="22"/>
  <c r="O10" i="22"/>
  <c r="N10" i="22"/>
  <c r="M10" i="22"/>
  <c r="L10" i="22"/>
  <c r="K10" i="22"/>
  <c r="J10" i="22"/>
  <c r="I10" i="22"/>
  <c r="H10" i="22"/>
  <c r="C10" i="22"/>
  <c r="G12" i="22" s="1"/>
  <c r="AA9" i="22"/>
  <c r="Z9" i="22"/>
  <c r="Y9" i="22"/>
  <c r="X9" i="22"/>
  <c r="W9" i="22"/>
  <c r="V9" i="22"/>
  <c r="U9" i="22"/>
  <c r="T9" i="22"/>
  <c r="S9" i="22"/>
  <c r="R9" i="22"/>
  <c r="Q9" i="22"/>
  <c r="P9" i="22"/>
  <c r="O9" i="22"/>
  <c r="N9" i="22"/>
  <c r="M9" i="22"/>
  <c r="L9" i="22"/>
  <c r="K9" i="22"/>
  <c r="J9" i="22"/>
  <c r="I9" i="22"/>
  <c r="H9" i="22"/>
  <c r="C9" i="22"/>
  <c r="H8" i="22"/>
  <c r="V8" i="22" s="1"/>
  <c r="V12" i="22" s="1"/>
  <c r="C8" i="22"/>
  <c r="D15" i="8"/>
  <c r="D14" i="8"/>
  <c r="C15" i="8"/>
  <c r="C14" i="8"/>
  <c r="D15" i="21"/>
  <c r="Y10" i="21" s="1"/>
  <c r="C15" i="21"/>
  <c r="L14" i="21"/>
  <c r="D14" i="21"/>
  <c r="C14" i="21"/>
  <c r="D13" i="21"/>
  <c r="C13" i="21"/>
  <c r="D12" i="21"/>
  <c r="C12" i="21"/>
  <c r="C11" i="21"/>
  <c r="AA10" i="21"/>
  <c r="Z10" i="21"/>
  <c r="X10" i="21"/>
  <c r="V10" i="21"/>
  <c r="T10" i="21"/>
  <c r="S10" i="21"/>
  <c r="R10" i="21"/>
  <c r="P10" i="21"/>
  <c r="N10" i="21"/>
  <c r="M10" i="21"/>
  <c r="L10" i="21"/>
  <c r="K10" i="21"/>
  <c r="J10" i="21"/>
  <c r="H10" i="21"/>
  <c r="C10" i="21"/>
  <c r="G12" i="21" s="1"/>
  <c r="AA9" i="21"/>
  <c r="Z9" i="21"/>
  <c r="Y9" i="21"/>
  <c r="X9" i="21"/>
  <c r="W9" i="21"/>
  <c r="V9" i="21"/>
  <c r="U9" i="21"/>
  <c r="T9" i="21"/>
  <c r="S9" i="21"/>
  <c r="R9" i="21"/>
  <c r="Q9" i="21"/>
  <c r="P9" i="21"/>
  <c r="O9" i="21"/>
  <c r="N9" i="21"/>
  <c r="M9" i="21"/>
  <c r="L9" i="21"/>
  <c r="K9" i="21"/>
  <c r="J9" i="21"/>
  <c r="I9" i="21"/>
  <c r="H9" i="21"/>
  <c r="C9" i="21"/>
  <c r="V8" i="21"/>
  <c r="V12" i="21" s="1"/>
  <c r="U8" i="21"/>
  <c r="T8" i="21"/>
  <c r="T12" i="21" s="1"/>
  <c r="N8" i="21"/>
  <c r="N12" i="21" s="1"/>
  <c r="M8" i="21"/>
  <c r="M12" i="21" s="1"/>
  <c r="L8" i="21"/>
  <c r="L12" i="21" s="1"/>
  <c r="H8" i="21"/>
  <c r="AA8" i="21" s="1"/>
  <c r="AA12" i="21" s="1"/>
  <c r="C8" i="21"/>
  <c r="G16" i="1"/>
  <c r="G15" i="1"/>
  <c r="C10" i="20"/>
  <c r="C15" i="20"/>
  <c r="C14" i="20"/>
  <c r="C13" i="20"/>
  <c r="C12" i="20"/>
  <c r="C11" i="20"/>
  <c r="P8" i="22" l="1"/>
  <c r="P12" i="22" s="1"/>
  <c r="X8" i="22"/>
  <c r="X12" i="22" s="1"/>
  <c r="O8" i="22"/>
  <c r="O12" i="22" s="1"/>
  <c r="W8" i="22"/>
  <c r="W12" i="22" s="1"/>
  <c r="Q8" i="22"/>
  <c r="I8" i="22"/>
  <c r="I12" i="22" s="1"/>
  <c r="Y8" i="22"/>
  <c r="Y12" i="22" s="1"/>
  <c r="J8" i="22"/>
  <c r="J12" i="22" s="1"/>
  <c r="R8" i="22"/>
  <c r="R12" i="22" s="1"/>
  <c r="Z8" i="22"/>
  <c r="Z12" i="22" s="1"/>
  <c r="H12" i="22"/>
  <c r="K8" i="22"/>
  <c r="K12" i="22" s="1"/>
  <c r="S8" i="22"/>
  <c r="S12" i="22" s="1"/>
  <c r="AA8" i="22"/>
  <c r="AA12" i="22" s="1"/>
  <c r="Q10" i="22"/>
  <c r="L8" i="22"/>
  <c r="L12" i="22" s="1"/>
  <c r="T8" i="22"/>
  <c r="T12" i="22" s="1"/>
  <c r="M8" i="22"/>
  <c r="M12" i="22" s="1"/>
  <c r="U8" i="22"/>
  <c r="U12" i="22" s="1"/>
  <c r="N8" i="22"/>
  <c r="N12" i="22" s="1"/>
  <c r="U12" i="21"/>
  <c r="O8" i="21"/>
  <c r="W8" i="21"/>
  <c r="U10" i="21"/>
  <c r="P8" i="21"/>
  <c r="P12" i="21" s="1"/>
  <c r="X8" i="21"/>
  <c r="X12" i="21" s="1"/>
  <c r="I8" i="21"/>
  <c r="Q8" i="21"/>
  <c r="Y8" i="21"/>
  <c r="Y12" i="21" s="1"/>
  <c r="O10" i="21"/>
  <c r="W10" i="21"/>
  <c r="Z8" i="21"/>
  <c r="Z12" i="21" s="1"/>
  <c r="H12" i="21"/>
  <c r="J8" i="21"/>
  <c r="J12" i="21" s="1"/>
  <c r="R8" i="21"/>
  <c r="R12" i="21" s="1"/>
  <c r="K8" i="21"/>
  <c r="K12" i="21" s="1"/>
  <c r="S8" i="21"/>
  <c r="S12" i="21" s="1"/>
  <c r="I10" i="21"/>
  <c r="Q10" i="21"/>
  <c r="H8" i="20"/>
  <c r="C9" i="20"/>
  <c r="D21" i="20" s="1"/>
  <c r="C9" i="1"/>
  <c r="C8" i="1"/>
  <c r="C15" i="1"/>
  <c r="C14" i="1"/>
  <c r="C13" i="1"/>
  <c r="C12" i="1"/>
  <c r="C11" i="1"/>
  <c r="C10" i="1"/>
  <c r="L14" i="1"/>
  <c r="G15" i="22" l="1"/>
  <c r="G16" i="22" s="1"/>
  <c r="Q12" i="22"/>
  <c r="G15" i="21"/>
  <c r="G16" i="21" s="1"/>
  <c r="O12" i="21"/>
  <c r="Q12" i="21"/>
  <c r="I12" i="21"/>
  <c r="W12" i="21"/>
  <c r="D15" i="20"/>
  <c r="L14" i="20"/>
  <c r="D14" i="20"/>
  <c r="D13" i="20"/>
  <c r="D12" i="20"/>
  <c r="Z9" i="20"/>
  <c r="X9" i="20"/>
  <c r="V9" i="20"/>
  <c r="T9" i="20"/>
  <c r="R9" i="20"/>
  <c r="P9" i="20"/>
  <c r="N9" i="20"/>
  <c r="L9" i="20"/>
  <c r="J9" i="20"/>
  <c r="H9" i="20"/>
  <c r="N10" i="20" l="1"/>
  <c r="Y10" i="20"/>
  <c r="Q10" i="20"/>
  <c r="S9" i="20"/>
  <c r="J10" i="20"/>
  <c r="R10" i="20"/>
  <c r="I10" i="20"/>
  <c r="Z10" i="20"/>
  <c r="O9" i="20"/>
  <c r="M10" i="20"/>
  <c r="U10" i="20"/>
  <c r="V10" i="20"/>
  <c r="Y9" i="20"/>
  <c r="U9" i="20"/>
  <c r="Q9" i="20"/>
  <c r="M9" i="20"/>
  <c r="I9" i="20"/>
  <c r="G12" i="20"/>
  <c r="K9" i="20"/>
  <c r="AA9" i="20"/>
  <c r="X10" i="20"/>
  <c r="T10" i="20"/>
  <c r="P10" i="20"/>
  <c r="L10" i="20"/>
  <c r="H10" i="20"/>
  <c r="AA10" i="20"/>
  <c r="W10" i="20"/>
  <c r="S10" i="20"/>
  <c r="O10" i="20"/>
  <c r="K10" i="20"/>
  <c r="W9" i="20"/>
  <c r="X8" i="20" l="1"/>
  <c r="X12" i="20" s="1"/>
  <c r="W8" i="20"/>
  <c r="W12" i="20" s="1"/>
  <c r="R8" i="20"/>
  <c r="R12" i="20" s="1"/>
  <c r="Q8" i="20"/>
  <c r="Q12" i="20" s="1"/>
  <c r="Y8" i="20"/>
  <c r="Y12" i="20" s="1"/>
  <c r="P8" i="20"/>
  <c r="P12" i="20" s="1"/>
  <c r="U8" i="20"/>
  <c r="U12" i="20" s="1"/>
  <c r="T8" i="20"/>
  <c r="T12" i="20" s="1"/>
  <c r="S8" i="20"/>
  <c r="S12" i="20" s="1"/>
  <c r="J8" i="20"/>
  <c r="J12" i="20" s="1"/>
  <c r="I8" i="20"/>
  <c r="I12" i="20" s="1"/>
  <c r="H12" i="20"/>
  <c r="V8" i="20"/>
  <c r="V12" i="20" s="1"/>
  <c r="O8" i="20"/>
  <c r="O12" i="20" s="1"/>
  <c r="M8" i="20"/>
  <c r="M12" i="20" s="1"/>
  <c r="L8" i="20"/>
  <c r="L12" i="20" s="1"/>
  <c r="N8" i="20"/>
  <c r="N12" i="20" s="1"/>
  <c r="AA8" i="20"/>
  <c r="AA12" i="20" s="1"/>
  <c r="K8" i="20"/>
  <c r="K12" i="20" s="1"/>
  <c r="Z8" i="20"/>
  <c r="Z12" i="20" s="1"/>
  <c r="C13" i="8" l="1"/>
  <c r="G16" i="20" l="1"/>
  <c r="D13" i="8" s="1"/>
  <c r="H9" i="1" l="1"/>
  <c r="J9" i="1"/>
  <c r="L9" i="1"/>
  <c r="N9" i="1"/>
  <c r="P9" i="1"/>
  <c r="R9" i="1"/>
  <c r="T9" i="1"/>
  <c r="V9" i="1"/>
  <c r="X9" i="1"/>
  <c r="Z9" i="1"/>
  <c r="D12" i="1"/>
  <c r="D13" i="1"/>
  <c r="D14" i="1"/>
  <c r="D15" i="1"/>
  <c r="I10" i="1" l="1"/>
  <c r="M10" i="1"/>
  <c r="Q10" i="1"/>
  <c r="U10" i="1"/>
  <c r="Y10" i="1"/>
  <c r="J10" i="1"/>
  <c r="N10" i="1"/>
  <c r="R10" i="1"/>
  <c r="V10" i="1"/>
  <c r="Z10" i="1"/>
  <c r="K10" i="1"/>
  <c r="O10" i="1"/>
  <c r="S10" i="1"/>
  <c r="W10" i="1"/>
  <c r="AA10" i="1"/>
  <c r="H10" i="1"/>
  <c r="P10" i="1"/>
  <c r="T10" i="1"/>
  <c r="L10" i="1"/>
  <c r="X10" i="1"/>
  <c r="K9" i="1" l="1"/>
  <c r="G12" i="1"/>
  <c r="H8" i="1"/>
  <c r="I9" i="1" l="1"/>
  <c r="AA9" i="1"/>
  <c r="Q9" i="1"/>
  <c r="M9" i="1"/>
  <c r="U9" i="1"/>
  <c r="O9" i="1"/>
  <c r="Y9" i="1"/>
  <c r="S9" i="1"/>
  <c r="W9" i="1"/>
  <c r="K8" i="1"/>
  <c r="K12" i="1" s="1"/>
  <c r="U8" i="1"/>
  <c r="H12" i="1"/>
  <c r="R8" i="1"/>
  <c r="R12" i="1" s="1"/>
  <c r="S8" i="1"/>
  <c r="T8" i="1"/>
  <c r="T12" i="1" s="1"/>
  <c r="X8" i="1"/>
  <c r="X12" i="1" s="1"/>
  <c r="L8" i="1"/>
  <c r="L12" i="1" s="1"/>
  <c r="I8" i="1"/>
  <c r="O8" i="1"/>
  <c r="M8" i="1"/>
  <c r="N8" i="1"/>
  <c r="N12" i="1" s="1"/>
  <c r="J8" i="1"/>
  <c r="J12" i="1" s="1"/>
  <c r="W8" i="1"/>
  <c r="AA8" i="1"/>
  <c r="Z8" i="1"/>
  <c r="Z12" i="1" s="1"/>
  <c r="Y8" i="1"/>
  <c r="V8" i="1"/>
  <c r="V12" i="1" s="1"/>
  <c r="Q8" i="1"/>
  <c r="P8" i="1"/>
  <c r="P12" i="1" s="1"/>
  <c r="AA12" i="1" l="1"/>
  <c r="M12" i="1"/>
  <c r="O12" i="1"/>
  <c r="U12" i="1"/>
  <c r="Q12" i="1"/>
  <c r="I12" i="1"/>
  <c r="S12" i="1"/>
  <c r="W12" i="1"/>
  <c r="Y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Jessica Walsh</author>
    <author>Jessica C</author>
  </authors>
  <commentList>
    <comment ref="L19" authorId="0" shapeId="0" xr:uid="{6EC9EC6A-78E3-4A9E-A29B-3722F72EB3CF}">
      <text>
        <r>
          <rPr>
            <sz val="22"/>
            <color indexed="81"/>
            <rFont val="Tahoma"/>
            <family val="2"/>
          </rPr>
          <t>Annual costs</t>
        </r>
      </text>
    </comment>
    <comment ref="O19" authorId="0" shapeId="0" xr:uid="{2BC4B83F-AA66-47C1-A81F-79AB7FB3D710}">
      <text>
        <r>
          <rPr>
            <sz val="22"/>
            <color indexed="81"/>
            <rFont val="Tahoma"/>
            <family val="2"/>
          </rPr>
          <t>Biennial costs</t>
        </r>
      </text>
    </comment>
    <comment ref="D20" authorId="1" shapeId="0" xr:uid="{45B8DCD9-6ECA-4CF0-B7D4-0DC7421BC409}">
      <text>
        <r>
          <rPr>
            <sz val="18"/>
            <color indexed="81"/>
            <rFont val="Tahoma"/>
            <family val="2"/>
          </rPr>
          <t>E.g. Entire study area, or only a particular region or area</t>
        </r>
      </text>
    </comment>
    <comment ref="F20" authorId="1" shapeId="0" xr:uid="{17805044-9986-451D-8412-FCF6F1F14403}">
      <text>
        <r>
          <rPr>
            <sz val="18"/>
            <color indexed="81"/>
            <rFont val="Tahoma"/>
            <family val="2"/>
          </rPr>
          <t xml:space="preserve">Estimate one off / ongoing costs for each supporting action ($, $/ha, FTE’s, etc, provide a cost range where appropriate) </t>
        </r>
      </text>
    </comment>
    <comment ref="E27" authorId="1" shapeId="0" xr:uid="{00000000-0006-0000-0200-000005000000}">
      <text>
        <r>
          <rPr>
            <sz val="18"/>
            <color indexed="81"/>
            <rFont val="Tahoma"/>
            <family val="2"/>
          </rPr>
          <t>E.g. devising a management plan, capacity building, co-ordination of implementation, stakeholder engagement</t>
        </r>
        <r>
          <rPr>
            <sz val="14"/>
            <color indexed="81"/>
            <rFont val="Tahoma"/>
            <family val="2"/>
          </rPr>
          <t xml:space="preserve">
</t>
        </r>
      </text>
    </comment>
    <comment ref="E36" authorId="1" shapeId="0" xr:uid="{7F8918D9-D1B6-4556-AEA8-871A136C0024}">
      <text>
        <r>
          <rPr>
            <sz val="18"/>
            <color indexed="81"/>
            <rFont val="Tahoma"/>
            <family val="2"/>
          </rPr>
          <t>E.g. devising a management plan, capacity building, co-ordination of implementation, stakeholder engagement</t>
        </r>
        <r>
          <rPr>
            <sz val="14"/>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Jessica Walsh</author>
    <author>Jessica C</author>
  </authors>
  <commentList>
    <comment ref="L19" authorId="0" shapeId="0" xr:uid="{5E6AA9C0-6382-4E56-B9D7-AEC3A2FA4F20}">
      <text>
        <r>
          <rPr>
            <sz val="18"/>
            <color indexed="81"/>
            <rFont val="Tahoma"/>
            <family val="2"/>
          </rPr>
          <t>Annual costs</t>
        </r>
      </text>
    </comment>
    <comment ref="O19" authorId="0" shapeId="0" xr:uid="{97E867F5-0E08-47E2-88DF-EA18CB5274B6}">
      <text>
        <r>
          <rPr>
            <sz val="16"/>
            <color indexed="81"/>
            <rFont val="Tahoma"/>
            <family val="2"/>
          </rPr>
          <t>Biennial costs</t>
        </r>
      </text>
    </comment>
    <comment ref="R19" authorId="0" shapeId="0" xr:uid="{1C6A2A03-9B03-4ABB-9AF0-41C51A1C1DA4}">
      <text>
        <r>
          <rPr>
            <sz val="20"/>
            <color indexed="81"/>
            <rFont val="Tahoma"/>
            <family val="2"/>
          </rPr>
          <t>Modify the frequency of cost (e.g. every 5 or 10 years)</t>
        </r>
      </text>
    </comment>
    <comment ref="D20" authorId="1" shapeId="0" xr:uid="{00000000-0006-0000-0100-000001000000}">
      <text>
        <r>
          <rPr>
            <sz val="18"/>
            <color indexed="81"/>
            <rFont val="Tahoma"/>
            <family val="2"/>
          </rPr>
          <t>E.g. Entire study area, or only a particular region or area</t>
        </r>
      </text>
    </comment>
    <comment ref="F20" authorId="1" shapeId="0" xr:uid="{00000000-0006-0000-0100-000002000000}">
      <text>
        <r>
          <rPr>
            <sz val="18"/>
            <color indexed="81"/>
            <rFont val="Tahoma"/>
            <family val="2"/>
          </rPr>
          <t xml:space="preserve">Estimate one off / ongoing costs for each supporting action ($, $/ha, FTE’s, etc, provide a cost range where appropriate) </t>
        </r>
      </text>
    </comment>
    <comment ref="E27" authorId="1" shapeId="0" xr:uid="{00000000-0006-0000-0100-000003000000}">
      <text>
        <r>
          <rPr>
            <sz val="18"/>
            <color indexed="81"/>
            <rFont val="Tahoma"/>
            <family val="2"/>
          </rPr>
          <t>E.g. devising a management plan, capacity building, co-ordination of implementation, stakeholder engagement</t>
        </r>
        <r>
          <rPr>
            <sz val="14"/>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Jessica Walsh</author>
    <author>Jessica C</author>
  </authors>
  <commentList>
    <comment ref="L19" authorId="0" shapeId="0" xr:uid="{F688A31A-AE92-47A3-B20C-98E10996E1C7}">
      <text>
        <r>
          <rPr>
            <sz val="18"/>
            <color indexed="81"/>
            <rFont val="Tahoma"/>
            <family val="2"/>
          </rPr>
          <t>Annual costs</t>
        </r>
      </text>
    </comment>
    <comment ref="O19" authorId="0" shapeId="0" xr:uid="{0E66C533-C7EC-4857-99E3-8C5346C7DB92}">
      <text>
        <r>
          <rPr>
            <sz val="16"/>
            <color indexed="81"/>
            <rFont val="Tahoma"/>
            <family val="2"/>
          </rPr>
          <t>Biennial costs</t>
        </r>
      </text>
    </comment>
    <comment ref="R19" authorId="0" shapeId="0" xr:uid="{B731280B-AA41-4CE2-B7AC-C0388974F2F7}">
      <text>
        <r>
          <rPr>
            <sz val="20"/>
            <color indexed="81"/>
            <rFont val="Tahoma"/>
            <family val="2"/>
          </rPr>
          <t>Modify the frequency of cost (e.g. every 5 or 10 years)</t>
        </r>
      </text>
    </comment>
    <comment ref="D20" authorId="1" shapeId="0" xr:uid="{069D4AFC-86A7-480B-94BC-4E645175530C}">
      <text>
        <r>
          <rPr>
            <sz val="18"/>
            <color indexed="81"/>
            <rFont val="Tahoma"/>
            <family val="2"/>
          </rPr>
          <t>E.g. Entire study area, or only a particular region or area</t>
        </r>
      </text>
    </comment>
    <comment ref="F20" authorId="1" shapeId="0" xr:uid="{DAAF5634-2773-4320-9764-BF9899123013}">
      <text>
        <r>
          <rPr>
            <sz val="18"/>
            <color indexed="81"/>
            <rFont val="Tahoma"/>
            <family val="2"/>
          </rPr>
          <t xml:space="preserve">Estimate one off / ongoing costs for each supporting action ($, $/ha, FTE’s, etc, provide a cost range where appropriate) </t>
        </r>
      </text>
    </comment>
    <comment ref="E27" authorId="1" shapeId="0" xr:uid="{94DF452D-7EE5-4675-8295-4C246024A243}">
      <text>
        <r>
          <rPr>
            <sz val="18"/>
            <color indexed="81"/>
            <rFont val="Tahoma"/>
            <family val="2"/>
          </rPr>
          <t>E.g. devising a management plan, capacity building, co-ordination of implementation, stakeholder engagement</t>
        </r>
        <r>
          <rPr>
            <sz val="14"/>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Jessica Walsh</author>
    <author>Jessica C</author>
  </authors>
  <commentList>
    <comment ref="L19" authorId="0" shapeId="0" xr:uid="{0AAD443F-DCA1-4E50-BBE2-8CD1AF5CD67F}">
      <text>
        <r>
          <rPr>
            <sz val="18"/>
            <color indexed="81"/>
            <rFont val="Tahoma"/>
            <family val="2"/>
          </rPr>
          <t>Annual costs</t>
        </r>
      </text>
    </comment>
    <comment ref="O19" authorId="0" shapeId="0" xr:uid="{5A11D0DF-AF72-4997-81D8-671516ADDC10}">
      <text>
        <r>
          <rPr>
            <sz val="16"/>
            <color indexed="81"/>
            <rFont val="Tahoma"/>
            <family val="2"/>
          </rPr>
          <t>Biennial costs</t>
        </r>
      </text>
    </comment>
    <comment ref="R19" authorId="0" shapeId="0" xr:uid="{A6DFAD3C-E6E8-401B-886E-487230CBB834}">
      <text>
        <r>
          <rPr>
            <sz val="20"/>
            <color indexed="81"/>
            <rFont val="Tahoma"/>
            <family val="2"/>
          </rPr>
          <t>Modify the frequency of cost (e.g. every 5 or 10 years)</t>
        </r>
      </text>
    </comment>
    <comment ref="D20" authorId="1" shapeId="0" xr:uid="{04850305-4F79-4C0D-AD1B-A79DCDC67537}">
      <text>
        <r>
          <rPr>
            <sz val="18"/>
            <color indexed="81"/>
            <rFont val="Tahoma"/>
            <family val="2"/>
          </rPr>
          <t>E.g. Entire study area, or only a particular region or area</t>
        </r>
      </text>
    </comment>
    <comment ref="F20" authorId="1" shapeId="0" xr:uid="{81AA9004-33A6-48DC-A84E-F376FF80E17B}">
      <text>
        <r>
          <rPr>
            <sz val="18"/>
            <color indexed="81"/>
            <rFont val="Tahoma"/>
            <family val="2"/>
          </rPr>
          <t xml:space="preserve">Estimate one off / ongoing costs for each supporting action ($, $/ha, FTE’s, etc, provide a cost range where appropriate) </t>
        </r>
      </text>
    </comment>
    <comment ref="E27" authorId="1" shapeId="0" xr:uid="{3D1CB142-2FCB-453B-AB8F-432559483D64}">
      <text>
        <r>
          <rPr>
            <sz val="18"/>
            <color indexed="81"/>
            <rFont val="Tahoma"/>
            <family val="2"/>
          </rPr>
          <t>E.g. devising a management plan, capacity building, co-ordination of implementation, stakeholder engagement</t>
        </r>
        <r>
          <rPr>
            <sz val="14"/>
            <color indexed="81"/>
            <rFont val="Tahoma"/>
            <family val="2"/>
          </rPr>
          <t xml:space="preserve">
</t>
        </r>
      </text>
    </comment>
  </commentList>
</comments>
</file>

<file path=xl/sharedStrings.xml><?xml version="1.0" encoding="utf-8"?>
<sst xmlns="http://schemas.openxmlformats.org/spreadsheetml/2006/main" count="424" uniqueCount="103">
  <si>
    <t>Lost production</t>
  </si>
  <si>
    <t>Coordination, planning</t>
  </si>
  <si>
    <t>Monitoring</t>
  </si>
  <si>
    <t>Overheads</t>
  </si>
  <si>
    <t>Capital assets, equipment</t>
  </si>
  <si>
    <t>Consumables, travel</t>
  </si>
  <si>
    <t>Labour (Num. FTEs)</t>
  </si>
  <si>
    <t>Total</t>
  </si>
  <si>
    <t>Max</t>
  </si>
  <si>
    <t>Min</t>
  </si>
  <si>
    <t>Estimate</t>
  </si>
  <si>
    <t>Data Source</t>
  </si>
  <si>
    <t>Cost notes</t>
  </si>
  <si>
    <t>Cost type</t>
  </si>
  <si>
    <t>Spatial extent</t>
  </si>
  <si>
    <t xml:space="preserve">Action details / notes </t>
  </si>
  <si>
    <t xml:space="preserve">Action type </t>
  </si>
  <si>
    <t>Start-up costs (cost in year 0 only)</t>
  </si>
  <si>
    <t>Recurring Costs, Yearly Frequency</t>
  </si>
  <si>
    <t>Average Annual Present Value= AAPV</t>
  </si>
  <si>
    <t>Present Value=PV</t>
  </si>
  <si>
    <t>Other Regular costs</t>
  </si>
  <si>
    <t>Length of Intervention (years)</t>
  </si>
  <si>
    <t>Biennial costs</t>
  </si>
  <si>
    <t>Extras</t>
  </si>
  <si>
    <t>Annual costs</t>
  </si>
  <si>
    <t>Others</t>
  </si>
  <si>
    <t>Frequency (# years)</t>
  </si>
  <si>
    <t>Start-up costs</t>
  </si>
  <si>
    <t>Biennial</t>
  </si>
  <si>
    <t>Area of Intervention (ha)</t>
  </si>
  <si>
    <t>Annual</t>
  </si>
  <si>
    <t>Discount rate</t>
  </si>
  <si>
    <t>Year</t>
  </si>
  <si>
    <t>Strategy Summary</t>
  </si>
  <si>
    <t>Strategy goals:</t>
  </si>
  <si>
    <t>Strategy name:</t>
  </si>
  <si>
    <t>Area of land (ha)</t>
  </si>
  <si>
    <t>Min, Max or Estimate?</t>
  </si>
  <si>
    <t xml:space="preserve">Currency </t>
  </si>
  <si>
    <t>AUD</t>
  </si>
  <si>
    <t>Date of present value calculations</t>
  </si>
  <si>
    <t>Discount rate (%)</t>
  </si>
  <si>
    <t xml:space="preserve">Total cost (NPV) </t>
  </si>
  <si>
    <t>Average Annual Present Value (AAPV)</t>
  </si>
  <si>
    <t>Unit</t>
  </si>
  <si>
    <t>Manual labour</t>
  </si>
  <si>
    <t>Manager role</t>
  </si>
  <si>
    <t>week</t>
  </si>
  <si>
    <t>day</t>
  </si>
  <si>
    <t>year</t>
  </si>
  <si>
    <t>Assumptions</t>
  </si>
  <si>
    <t>hour</t>
  </si>
  <si>
    <t>Action 1</t>
  </si>
  <si>
    <t>Action 2</t>
  </si>
  <si>
    <t>Add as required</t>
  </si>
  <si>
    <t>Ranger role</t>
  </si>
  <si>
    <t>Role</t>
  </si>
  <si>
    <t>Min rate ($)</t>
  </si>
  <si>
    <t>Average rate ($)</t>
  </si>
  <si>
    <t>Max rate ($)</t>
  </si>
  <si>
    <t>Include oncosts and additional employment costs for greater accuracy.</t>
  </si>
  <si>
    <t>Project name: Biodiversity offsets for threatened species x</t>
  </si>
  <si>
    <t>Strategy</t>
  </si>
  <si>
    <t>Example</t>
  </si>
  <si>
    <t xml:space="preserve">Strategy 1 </t>
  </si>
  <si>
    <t>Strategy 2</t>
  </si>
  <si>
    <t>Strategy 3</t>
  </si>
  <si>
    <t>Number of years</t>
  </si>
  <si>
    <t>[describe in detail the duration, scale and methods used in intervention]</t>
  </si>
  <si>
    <t>Action 3</t>
  </si>
  <si>
    <t>Action 4</t>
  </si>
  <si>
    <t>Action 5</t>
  </si>
  <si>
    <t>Unknown Min/Max Variation</t>
  </si>
  <si>
    <t xml:space="preserve">Assume aerial baiting is permitted at the site, and that the whole site would be baited. </t>
  </si>
  <si>
    <t>Cat control</t>
  </si>
  <si>
    <t>Aerial cat baiting</t>
  </si>
  <si>
    <t>Cat monitoring</t>
  </si>
  <si>
    <t>[If the cost is provided as a 'total' cost, do not fill in these itemised costs]</t>
  </si>
  <si>
    <t>[Only fill in this Total row if only the total cost of the action is provided, and  separate costs per category are not available. Do not fill in both sections, to avoid double counting. Either fill in 'Total', or 'Labour', 'Consumables' etc]</t>
  </si>
  <si>
    <t>Cost details</t>
  </si>
  <si>
    <t>Fuel costs</t>
  </si>
  <si>
    <t>km</t>
  </si>
  <si>
    <t>Use these data to help calculate labour or equipment costs, at different proportions of time across different roles.</t>
  </si>
  <si>
    <t>min and max values +/- 20%, as no range of costs was given.</t>
  </si>
  <si>
    <t>[grey out cells that are not relevant, as this is included in rows below]</t>
  </si>
  <si>
    <t>Plus 20% of other costs</t>
  </si>
  <si>
    <t xml:space="preserve">Aerial baiting over total area, once a year, each year, with a baiting density of 40-60 baits/ha. </t>
  </si>
  <si>
    <t>Camera traps to assess presence, biennial cost. No start up costs.</t>
  </si>
  <si>
    <t xml:space="preserve">Contracted out at a flat rate of $5,000 / every 2 years which includes equipment, staff, travel, analysis and reporting. </t>
  </si>
  <si>
    <t>Expert y</t>
  </si>
  <si>
    <t>Expert y and Expert z</t>
  </si>
  <si>
    <t>Report a</t>
  </si>
  <si>
    <t>Report b</t>
  </si>
  <si>
    <t>Expert x</t>
  </si>
  <si>
    <t>Assume cars and equipment already available</t>
  </si>
  <si>
    <t>min = 40 baits/ha, max = 60 baits/ha, best estimate = 50/ha</t>
  </si>
  <si>
    <t>$0.5/bait (manufacture and transport) x area x no of baits, annually</t>
  </si>
  <si>
    <t>Helicopter hire (includes staff and fuel), $20/km2 baited + 3 hours travel time to site at $500/hour</t>
  </si>
  <si>
    <t>$20/km2 = $0.2/ha</t>
  </si>
  <si>
    <r>
      <t xml:space="preserve">Reduce cat predation on the target threatened species. </t>
    </r>
    <r>
      <rPr>
        <b/>
        <i/>
        <sz val="18"/>
        <color theme="1"/>
        <rFont val="Calibri"/>
        <family val="2"/>
        <scheme val="minor"/>
      </rPr>
      <t>Note these numbers are for example only and are not true estimates of cost.</t>
    </r>
  </si>
  <si>
    <t>Signs - once off cost in year 1. Annual cost - 2 days of planning, contacting neighbours and deployment of signs</t>
  </si>
  <si>
    <t>$100/hour for staff time (16 hours/year). Signs $500 +/- 20% - estimated cost of printing once 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</si>
</sst>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43" formatCode="_-* #,##0.00_-;\-* #,##0.00_-;_-* &quot;-&quot;??_-;_-@_-"/>
    <numFmt numFmtId="164" formatCode="_-* #,##0_-;\-* #,##0_-;_-* &quot;-&quot;??_-;_-@_-"/>
  </numFmts>
  <fonts count="26" x14ac:knownFonts="1">
    <font>
      <sz val="11"/>
      <color theme="1"/>
      <name val="Calibri"/>
      <family val="2"/>
      <scheme val="minor"/>
    </font>
    <font>
      <sz val="11"/>
      <color theme="1"/>
      <name val="Calibri"/>
      <family val="2"/>
      <scheme val="minor"/>
    </font>
    <font>
      <b/>
      <sz val="15"/>
      <color theme="3"/>
      <name val="Calibri"/>
      <family val="2"/>
      <scheme val="minor"/>
    </font>
    <font>
      <sz val="18"/>
      <color theme="1"/>
      <name val="Calibri"/>
      <family val="2"/>
      <scheme val="minor"/>
    </font>
    <font>
      <sz val="18"/>
      <name val="Calibri"/>
      <family val="2"/>
      <scheme val="minor"/>
    </font>
    <font>
      <b/>
      <sz val="18"/>
      <name val="Calibri"/>
      <family val="2"/>
      <scheme val="minor"/>
    </font>
    <font>
      <sz val="22"/>
      <color theme="1"/>
      <name val="Calibri"/>
      <family val="2"/>
      <scheme val="minor"/>
    </font>
    <font>
      <sz val="24"/>
      <color theme="1"/>
      <name val="Calibri"/>
      <family val="2"/>
      <scheme val="minor"/>
    </font>
    <font>
      <sz val="20"/>
      <color theme="1"/>
      <name val="Calibri"/>
      <family val="2"/>
      <scheme val="minor"/>
    </font>
    <font>
      <b/>
      <sz val="14"/>
      <name val="Calibri"/>
      <family val="2"/>
      <scheme val="minor"/>
    </font>
    <font>
      <b/>
      <sz val="26"/>
      <color theme="1"/>
      <name val="Calibri"/>
      <family val="2"/>
      <scheme val="minor"/>
    </font>
    <font>
      <b/>
      <sz val="20"/>
      <color theme="1"/>
      <name val="Calibri"/>
      <family val="2"/>
      <scheme val="minor"/>
    </font>
    <font>
      <b/>
      <sz val="18"/>
      <color theme="1"/>
      <name val="Calibri"/>
      <family val="2"/>
      <scheme val="minor"/>
    </font>
    <font>
      <b/>
      <sz val="18"/>
      <color theme="0" tint="-4.9989318521683403E-2"/>
      <name val="Calibri"/>
      <family val="2"/>
      <scheme val="minor"/>
    </font>
    <font>
      <b/>
      <sz val="14"/>
      <color theme="1"/>
      <name val="Calibri"/>
      <family val="2"/>
      <scheme val="minor"/>
    </font>
    <font>
      <b/>
      <sz val="22"/>
      <color theme="1"/>
      <name val="Calibri"/>
      <family val="2"/>
      <scheme val="minor"/>
    </font>
    <font>
      <sz val="18"/>
      <color indexed="81"/>
      <name val="Tahoma"/>
      <family val="2"/>
    </font>
    <font>
      <sz val="14"/>
      <color indexed="81"/>
      <name val="Tahoma"/>
      <family val="2"/>
    </font>
    <font>
      <b/>
      <sz val="11"/>
      <color theme="1"/>
      <name val="Calibri"/>
      <family val="2"/>
      <scheme val="minor"/>
    </font>
    <font>
      <b/>
      <sz val="18"/>
      <color theme="3"/>
      <name val="Calibri"/>
      <family val="2"/>
      <scheme val="minor"/>
    </font>
    <font>
      <i/>
      <sz val="11"/>
      <color theme="1"/>
      <name val="Calibri"/>
      <family val="2"/>
      <scheme val="minor"/>
    </font>
    <font>
      <i/>
      <sz val="18"/>
      <name val="Calibri"/>
      <family val="2"/>
      <scheme val="minor"/>
    </font>
    <font>
      <sz val="16"/>
      <color indexed="81"/>
      <name val="Tahoma"/>
      <family val="2"/>
    </font>
    <font>
      <sz val="20"/>
      <color indexed="81"/>
      <name val="Tahoma"/>
      <family val="2"/>
    </font>
    <font>
      <sz val="22"/>
      <color indexed="81"/>
      <name val="Tahoma"/>
      <family val="2"/>
    </font>
    <font>
      <b/>
      <i/>
      <sz val="18"/>
      <color theme="1"/>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2" tint="-9.9978637043366805E-2"/>
        <bgColor indexed="64"/>
      </patternFill>
    </fill>
  </fills>
  <borders count="45">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193">
    <xf numFmtId="0" fontId="0" fillId="0" borderId="0" xfId="0"/>
    <xf numFmtId="0" fontId="3"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vertical="top"/>
    </xf>
    <xf numFmtId="44" fontId="4" fillId="2" borderId="2" xfId="2" applyFont="1" applyFill="1" applyBorder="1" applyAlignment="1">
      <alignment horizontal="center" vertical="center" wrapText="1"/>
    </xf>
    <xf numFmtId="44" fontId="4" fillId="2" borderId="2" xfId="2" applyFont="1" applyFill="1" applyBorder="1" applyAlignment="1">
      <alignment horizontal="left" vertical="top" wrapText="1"/>
    </xf>
    <xf numFmtId="0" fontId="4" fillId="2" borderId="3" xfId="0" applyFont="1" applyFill="1" applyBorder="1" applyAlignment="1">
      <alignment horizontal="left" vertical="top" wrapText="1"/>
    </xf>
    <xf numFmtId="44" fontId="4" fillId="2" borderId="4" xfId="2" applyFont="1" applyFill="1" applyBorder="1" applyAlignment="1">
      <alignment horizontal="center" vertical="center" wrapText="1"/>
    </xf>
    <xf numFmtId="0" fontId="5" fillId="2" borderId="7" xfId="0" applyFont="1" applyFill="1" applyBorder="1" applyAlignment="1">
      <alignment horizontal="left" vertical="top" wrapText="1"/>
    </xf>
    <xf numFmtId="0" fontId="4" fillId="0" borderId="8" xfId="0" applyFont="1" applyBorder="1" applyAlignment="1">
      <alignment horizontal="left" vertical="top" wrapText="1"/>
    </xf>
    <xf numFmtId="0" fontId="4" fillId="0" borderId="8" xfId="0" applyFont="1" applyBorder="1" applyAlignment="1">
      <alignment horizontal="center" vertical="top" wrapText="1"/>
    </xf>
    <xf numFmtId="0" fontId="4" fillId="0" borderId="8" xfId="0" applyFont="1" applyBorder="1" applyAlignment="1">
      <alignment horizontal="center" vertical="top"/>
    </xf>
    <xf numFmtId="0" fontId="6" fillId="3" borderId="2" xfId="0" applyFont="1" applyFill="1" applyBorder="1" applyAlignment="1">
      <alignment horizontal="center" vertical="center"/>
    </xf>
    <xf numFmtId="0" fontId="3" fillId="3" borderId="2" xfId="0" applyFont="1" applyFill="1" applyBorder="1" applyAlignment="1">
      <alignment horizontal="left" vertical="top" wrapText="1"/>
    </xf>
    <xf numFmtId="0" fontId="3" fillId="3" borderId="9" xfId="0" applyFont="1" applyFill="1" applyBorder="1"/>
    <xf numFmtId="0" fontId="3" fillId="0" borderId="11" xfId="0" applyFont="1" applyBorder="1"/>
    <xf numFmtId="0" fontId="3" fillId="0" borderId="0" xfId="0" applyFont="1" applyAlignment="1">
      <alignment horizontal="left" vertical="top"/>
    </xf>
    <xf numFmtId="44" fontId="5" fillId="0" borderId="0" xfId="2" applyFont="1" applyAlignment="1">
      <alignment horizontal="right"/>
    </xf>
    <xf numFmtId="0" fontId="5" fillId="0" borderId="0" xfId="0" applyFont="1" applyAlignment="1">
      <alignment horizontal="right"/>
    </xf>
    <xf numFmtId="0" fontId="3" fillId="0" borderId="0" xfId="0" applyFont="1" applyAlignment="1">
      <alignment horizontal="right"/>
    </xf>
    <xf numFmtId="44" fontId="9" fillId="5" borderId="0" xfId="2" applyFont="1" applyFill="1" applyAlignment="1">
      <alignment horizontal="right"/>
    </xf>
    <xf numFmtId="0" fontId="3" fillId="4" borderId="12" xfId="0" applyFont="1" applyFill="1" applyBorder="1" applyAlignment="1">
      <alignment horizontal="right"/>
    </xf>
    <xf numFmtId="44" fontId="3" fillId="5" borderId="13" xfId="2" applyFont="1" applyFill="1" applyBorder="1" applyAlignment="1">
      <alignment horizontal="right"/>
    </xf>
    <xf numFmtId="0" fontId="5" fillId="0" borderId="14" xfId="0" applyFont="1" applyBorder="1" applyAlignment="1">
      <alignment horizontal="right"/>
    </xf>
    <xf numFmtId="0" fontId="11" fillId="3" borderId="0" xfId="0" applyFont="1" applyFill="1" applyAlignment="1">
      <alignment horizontal="center" vertical="center"/>
    </xf>
    <xf numFmtId="0" fontId="3" fillId="4" borderId="15" xfId="0" applyFont="1" applyFill="1" applyBorder="1" applyAlignment="1">
      <alignment horizontal="right"/>
    </xf>
    <xf numFmtId="44" fontId="3" fillId="5" borderId="0" xfId="2" applyFont="1" applyFill="1" applyAlignment="1">
      <alignment horizontal="right"/>
    </xf>
    <xf numFmtId="0" fontId="5" fillId="0" borderId="16" xfId="0" applyFont="1" applyBorder="1" applyAlignment="1">
      <alignment horizontal="right"/>
    </xf>
    <xf numFmtId="0" fontId="4" fillId="4" borderId="15" xfId="0" applyFont="1" applyFill="1" applyBorder="1" applyAlignment="1">
      <alignment horizontal="right"/>
    </xf>
    <xf numFmtId="44" fontId="4" fillId="5" borderId="0" xfId="2" applyFont="1" applyFill="1" applyAlignment="1">
      <alignment horizontal="right"/>
    </xf>
    <xf numFmtId="44" fontId="3" fillId="0" borderId="8" xfId="2" applyFont="1" applyBorder="1" applyAlignment="1">
      <alignment horizontal="center"/>
    </xf>
    <xf numFmtId="44" fontId="12" fillId="0" borderId="8" xfId="2" applyFont="1" applyBorder="1" applyAlignment="1">
      <alignment horizontal="center"/>
    </xf>
    <xf numFmtId="0" fontId="12" fillId="0" borderId="8" xfId="0" applyFont="1" applyBorder="1" applyAlignment="1">
      <alignment horizontal="center"/>
    </xf>
    <xf numFmtId="0" fontId="3" fillId="4" borderId="15" xfId="0" applyFont="1" applyFill="1" applyBorder="1"/>
    <xf numFmtId="44" fontId="3" fillId="2" borderId="11" xfId="2" applyFont="1" applyFill="1" applyBorder="1" applyAlignment="1">
      <alignment horizontal="center"/>
    </xf>
    <xf numFmtId="1" fontId="13" fillId="6" borderId="11" xfId="0" applyNumberFormat="1" applyFont="1" applyFill="1" applyBorder="1" applyAlignment="1">
      <alignment horizontal="center"/>
    </xf>
    <xf numFmtId="1" fontId="12" fillId="0" borderId="9" xfId="0" applyNumberFormat="1" applyFont="1" applyBorder="1" applyAlignment="1">
      <alignment horizontal="center"/>
    </xf>
    <xf numFmtId="44" fontId="3" fillId="0" borderId="0" xfId="2" applyFont="1" applyAlignment="1">
      <alignment horizontal="center"/>
    </xf>
    <xf numFmtId="1" fontId="13" fillId="6" borderId="0" xfId="0" applyNumberFormat="1" applyFont="1" applyFill="1" applyAlignment="1">
      <alignment horizontal="center"/>
    </xf>
    <xf numFmtId="1" fontId="12" fillId="0" borderId="17" xfId="0" applyNumberFormat="1" applyFont="1" applyBorder="1" applyAlignment="1">
      <alignment horizontal="center"/>
    </xf>
    <xf numFmtId="0" fontId="14" fillId="0" borderId="18" xfId="0" applyFont="1" applyBorder="1" applyAlignment="1">
      <alignment horizontal="center" wrapText="1"/>
    </xf>
    <xf numFmtId="44" fontId="4" fillId="5" borderId="0" xfId="2" applyFont="1" applyFill="1"/>
    <xf numFmtId="0" fontId="3" fillId="0" borderId="19" xfId="0" applyFont="1" applyBorder="1"/>
    <xf numFmtId="164" fontId="4" fillId="5" borderId="0" xfId="1" applyNumberFormat="1" applyFont="1" applyFill="1" applyAlignment="1">
      <alignment horizontal="right"/>
    </xf>
    <xf numFmtId="0" fontId="13" fillId="6" borderId="0" xfId="0" applyFont="1" applyFill="1" applyAlignment="1">
      <alignment horizontal="center"/>
    </xf>
    <xf numFmtId="0" fontId="12" fillId="0" borderId="17" xfId="0" applyFont="1" applyBorder="1" applyAlignment="1">
      <alignment horizontal="center"/>
    </xf>
    <xf numFmtId="0" fontId="3" fillId="0" borderId="20" xfId="0" applyFont="1" applyBorder="1" applyAlignment="1">
      <alignment horizontal="right"/>
    </xf>
    <xf numFmtId="9" fontId="4" fillId="5" borderId="21" xfId="3" applyFont="1" applyFill="1" applyBorder="1" applyAlignment="1">
      <alignment horizontal="right"/>
    </xf>
    <xf numFmtId="0" fontId="5" fillId="0" borderId="22" xfId="0" applyFont="1" applyBorder="1" applyAlignment="1">
      <alignment horizontal="right"/>
    </xf>
    <xf numFmtId="0" fontId="3" fillId="0" borderId="8" xfId="0" applyFont="1" applyBorder="1" applyAlignment="1">
      <alignment horizontal="center"/>
    </xf>
    <xf numFmtId="0" fontId="12" fillId="0" borderId="10" xfId="0" applyFont="1" applyBorder="1" applyAlignment="1">
      <alignment horizontal="center"/>
    </xf>
    <xf numFmtId="0" fontId="12" fillId="7" borderId="23" xfId="0" applyFont="1" applyFill="1" applyBorder="1"/>
    <xf numFmtId="0" fontId="12" fillId="7" borderId="24" xfId="0" applyFont="1" applyFill="1" applyBorder="1"/>
    <xf numFmtId="0" fontId="12" fillId="7" borderId="25" xfId="0" applyFont="1" applyFill="1" applyBorder="1"/>
    <xf numFmtId="0" fontId="3" fillId="0" borderId="0" xfId="0" applyFont="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horizontal="left" vertical="top"/>
    </xf>
    <xf numFmtId="0" fontId="12" fillId="0" borderId="33" xfId="0" applyFont="1" applyBorder="1" applyAlignment="1">
      <alignment horizontal="left" vertical="top"/>
    </xf>
    <xf numFmtId="2" fontId="3" fillId="0" borderId="0" xfId="0" applyNumberFormat="1" applyFont="1" applyAlignment="1">
      <alignment horizontal="right"/>
    </xf>
    <xf numFmtId="0" fontId="3" fillId="0" borderId="0" xfId="0" applyFont="1" applyFill="1"/>
    <xf numFmtId="0" fontId="18" fillId="0" borderId="0" xfId="0" applyFont="1"/>
    <xf numFmtId="0" fontId="4" fillId="2" borderId="4" xfId="0" applyFont="1" applyFill="1" applyBorder="1" applyAlignment="1">
      <alignment horizontal="left" vertical="top" wrapText="1"/>
    </xf>
    <xf numFmtId="43" fontId="3" fillId="0" borderId="0" xfId="0" applyNumberFormat="1" applyFont="1"/>
    <xf numFmtId="0" fontId="0" fillId="0" borderId="0" xfId="0" applyFill="1"/>
    <xf numFmtId="0" fontId="0" fillId="0" borderId="0" xfId="0" applyFont="1" applyFill="1"/>
    <xf numFmtId="0" fontId="3" fillId="0" borderId="2" xfId="0" applyFont="1" applyBorder="1"/>
    <xf numFmtId="0" fontId="3" fillId="0" borderId="35" xfId="0" applyFont="1" applyBorder="1"/>
    <xf numFmtId="0" fontId="3" fillId="0" borderId="34" xfId="0" applyFont="1" applyBorder="1"/>
    <xf numFmtId="0" fontId="3" fillId="2" borderId="2" xfId="0" applyFont="1" applyFill="1" applyBorder="1"/>
    <xf numFmtId="0" fontId="3" fillId="2" borderId="2" xfId="0" applyFont="1" applyFill="1" applyBorder="1" applyAlignment="1">
      <alignment horizontal="right"/>
    </xf>
    <xf numFmtId="9" fontId="3" fillId="2" borderId="2" xfId="0" applyNumberFormat="1" applyFont="1" applyFill="1" applyBorder="1"/>
    <xf numFmtId="9" fontId="3" fillId="9" borderId="2" xfId="0" applyNumberFormat="1" applyFont="1" applyFill="1" applyBorder="1"/>
    <xf numFmtId="0" fontId="12" fillId="8" borderId="2" xfId="0" applyFont="1" applyFill="1" applyBorder="1" applyAlignment="1">
      <alignment horizontal="left" vertical="top" wrapText="1"/>
    </xf>
    <xf numFmtId="0" fontId="12" fillId="8" borderId="6" xfId="0" applyFont="1" applyFill="1" applyBorder="1" applyAlignment="1">
      <alignment horizontal="left" vertical="top" wrapText="1"/>
    </xf>
    <xf numFmtId="44" fontId="4" fillId="2" borderId="2" xfId="2" applyFont="1" applyFill="1" applyBorder="1" applyAlignment="1">
      <alignment vertical="top"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9" fontId="4" fillId="5" borderId="0" xfId="3" applyFont="1" applyFill="1" applyBorder="1" applyAlignment="1">
      <alignment horizontal="right"/>
    </xf>
    <xf numFmtId="164" fontId="4" fillId="5" borderId="0" xfId="1" applyNumberFormat="1" applyFont="1" applyFill="1" applyBorder="1" applyAlignment="1">
      <alignment horizontal="right"/>
    </xf>
    <xf numFmtId="0" fontId="0" fillId="2" borderId="2" xfId="0" applyFont="1" applyFill="1" applyBorder="1"/>
    <xf numFmtId="0" fontId="20" fillId="0" borderId="0" xfId="0" applyFont="1"/>
    <xf numFmtId="0" fontId="0" fillId="2" borderId="6" xfId="0" applyFill="1" applyBorder="1"/>
    <xf numFmtId="2" fontId="4" fillId="0" borderId="3" xfId="0" applyNumberFormat="1" applyFont="1" applyFill="1" applyBorder="1" applyAlignment="1">
      <alignment horizontal="left"/>
    </xf>
    <xf numFmtId="0" fontId="3" fillId="0" borderId="0" xfId="0" applyFont="1" applyBorder="1"/>
    <xf numFmtId="2" fontId="3" fillId="0" borderId="0" xfId="0" applyNumberFormat="1" applyFont="1" applyBorder="1" applyAlignment="1">
      <alignment horizontal="right"/>
    </xf>
    <xf numFmtId="0" fontId="12" fillId="8" borderId="0" xfId="0" applyFont="1" applyFill="1"/>
    <xf numFmtId="0" fontId="12" fillId="8" borderId="2" xfId="0" applyFont="1" applyFill="1" applyBorder="1" applyAlignment="1">
      <alignment vertical="top"/>
    </xf>
    <xf numFmtId="44" fontId="3" fillId="0" borderId="2" xfId="0" applyNumberFormat="1" applyFont="1" applyBorder="1"/>
    <xf numFmtId="17" fontId="3" fillId="2" borderId="2" xfId="0" applyNumberFormat="1" applyFont="1" applyFill="1" applyBorder="1"/>
    <xf numFmtId="44" fontId="4" fillId="2" borderId="4" xfId="2" applyFont="1" applyFill="1" applyBorder="1" applyAlignment="1">
      <alignment vertical="top" wrapText="1"/>
    </xf>
    <xf numFmtId="0" fontId="4" fillId="0" borderId="8" xfId="0" applyFont="1" applyBorder="1" applyAlignment="1">
      <alignment vertical="top" wrapText="1"/>
    </xf>
    <xf numFmtId="43" fontId="4" fillId="0" borderId="8" xfId="0" applyNumberFormat="1" applyFont="1" applyBorder="1" applyAlignment="1">
      <alignment vertical="top" wrapText="1"/>
    </xf>
    <xf numFmtId="44" fontId="4" fillId="0" borderId="8" xfId="2" applyFont="1" applyBorder="1" applyAlignment="1">
      <alignment vertical="top" wrapText="1"/>
    </xf>
    <xf numFmtId="44" fontId="3" fillId="2" borderId="2" xfId="0" applyNumberFormat="1" applyFont="1" applyFill="1" applyBorder="1"/>
    <xf numFmtId="0" fontId="21" fillId="10" borderId="2" xfId="0" applyFont="1" applyFill="1" applyBorder="1" applyAlignment="1">
      <alignment horizontal="left" vertical="top" wrapText="1"/>
    </xf>
    <xf numFmtId="44" fontId="4" fillId="2" borderId="4" xfId="2"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4" xfId="0" applyFont="1" applyFill="1" applyBorder="1" applyAlignment="1">
      <alignment vertical="top" wrapText="1"/>
    </xf>
    <xf numFmtId="44" fontId="4" fillId="2" borderId="27" xfId="2" applyFont="1" applyFill="1" applyBorder="1" applyAlignment="1">
      <alignment horizontal="left" vertical="top" wrapText="1"/>
    </xf>
    <xf numFmtId="0" fontId="4" fillId="2" borderId="27" xfId="0" applyFont="1" applyFill="1" applyBorder="1" applyAlignment="1">
      <alignment horizontal="left" vertical="top" wrapText="1"/>
    </xf>
    <xf numFmtId="44" fontId="4" fillId="2" borderId="27" xfId="2" applyFont="1" applyFill="1" applyBorder="1" applyAlignment="1">
      <alignment horizontal="center" vertical="center" wrapText="1"/>
    </xf>
    <xf numFmtId="0" fontId="3" fillId="3" borderId="17" xfId="0" applyFont="1" applyFill="1" applyBorder="1"/>
    <xf numFmtId="0" fontId="3" fillId="3" borderId="6" xfId="0" applyFont="1" applyFill="1" applyBorder="1" applyAlignment="1">
      <alignment horizontal="left" vertical="top" wrapText="1"/>
    </xf>
    <xf numFmtId="0" fontId="6" fillId="3" borderId="6" xfId="0" applyFont="1" applyFill="1" applyBorder="1" applyAlignment="1">
      <alignment horizontal="center" vertical="center"/>
    </xf>
    <xf numFmtId="0" fontId="5" fillId="2" borderId="37" xfId="0" applyFont="1" applyFill="1" applyBorder="1" applyAlignment="1">
      <alignment horizontal="left" vertical="top" wrapText="1"/>
    </xf>
    <xf numFmtId="44" fontId="4" fillId="2" borderId="37" xfId="2" applyFont="1" applyFill="1" applyBorder="1" applyAlignment="1">
      <alignment horizontal="left" vertical="top" wrapText="1"/>
    </xf>
    <xf numFmtId="0" fontId="4" fillId="2" borderId="37" xfId="0" applyFont="1" applyFill="1" applyBorder="1" applyAlignment="1">
      <alignment horizontal="left" vertical="top" wrapText="1"/>
    </xf>
    <xf numFmtId="44" fontId="4" fillId="2" borderId="37" xfId="2" applyFont="1" applyFill="1" applyBorder="1" applyAlignment="1">
      <alignment horizontal="center" vertical="center" wrapText="1"/>
    </xf>
    <xf numFmtId="44" fontId="4" fillId="2" borderId="38" xfId="2" applyFont="1" applyFill="1" applyBorder="1" applyAlignment="1">
      <alignment horizontal="center" vertical="center" wrapText="1"/>
    </xf>
    <xf numFmtId="44" fontId="4" fillId="2" borderId="40" xfId="2" applyFont="1" applyFill="1" applyBorder="1" applyAlignment="1">
      <alignment horizontal="center" vertical="center" wrapText="1"/>
    </xf>
    <xf numFmtId="44" fontId="4" fillId="2" borderId="29" xfId="2" applyFont="1" applyFill="1" applyBorder="1" applyAlignment="1">
      <alignment horizontal="center" vertical="center" wrapText="1"/>
    </xf>
    <xf numFmtId="0" fontId="4" fillId="2" borderId="27" xfId="0" applyFont="1" applyFill="1" applyBorder="1" applyAlignment="1">
      <alignment horizontal="left" vertical="top" wrapText="1"/>
    </xf>
    <xf numFmtId="44" fontId="4" fillId="2" borderId="26" xfId="2" applyFont="1" applyFill="1" applyBorder="1" applyAlignment="1">
      <alignment horizontal="center" vertical="center" wrapText="1"/>
    </xf>
    <xf numFmtId="0" fontId="4" fillId="0" borderId="0" xfId="0" applyFont="1" applyFill="1" applyBorder="1" applyAlignment="1">
      <alignment horizontal="center" vertical="top"/>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top" wrapText="1"/>
    </xf>
    <xf numFmtId="44" fontId="4" fillId="0" borderId="0" xfId="2" applyFont="1" applyFill="1" applyBorder="1" applyAlignment="1">
      <alignment horizontal="left" vertical="top" wrapText="1"/>
    </xf>
    <xf numFmtId="44" fontId="4" fillId="0" borderId="0" xfId="2" applyFont="1" applyFill="1" applyBorder="1" applyAlignment="1">
      <alignment horizontal="center" vertical="center" wrapText="1"/>
    </xf>
    <xf numFmtId="0" fontId="4" fillId="2" borderId="44" xfId="0" applyFont="1" applyFill="1" applyBorder="1" applyAlignment="1">
      <alignment horizontal="left" vertical="top" wrapText="1"/>
    </xf>
    <xf numFmtId="0" fontId="4" fillId="0" borderId="0" xfId="0" applyFont="1" applyBorder="1" applyAlignment="1">
      <alignment horizontal="center" vertical="top"/>
    </xf>
    <xf numFmtId="0" fontId="4" fillId="0" borderId="0" xfId="0" applyFont="1" applyBorder="1" applyAlignment="1">
      <alignment horizontal="left" vertical="top" wrapText="1"/>
    </xf>
    <xf numFmtId="0" fontId="4" fillId="0" borderId="0" xfId="0" applyFont="1" applyBorder="1" applyAlignment="1">
      <alignment horizontal="center" vertical="top" wrapText="1"/>
    </xf>
    <xf numFmtId="43" fontId="4" fillId="0" borderId="0" xfId="0" applyNumberFormat="1" applyFont="1" applyBorder="1" applyAlignment="1">
      <alignment horizontal="left" vertical="top" wrapText="1"/>
    </xf>
    <xf numFmtId="44" fontId="4" fillId="0" borderId="0" xfId="2" applyFont="1" applyBorder="1" applyAlignment="1">
      <alignment horizontal="center" vertical="center" wrapText="1"/>
    </xf>
    <xf numFmtId="0" fontId="4" fillId="0" borderId="0" xfId="0" applyFont="1" applyBorder="1"/>
    <xf numFmtId="0" fontId="4" fillId="0" borderId="0" xfId="0" applyFont="1" applyBorder="1" applyAlignment="1">
      <alignment horizontal="right"/>
    </xf>
    <xf numFmtId="0" fontId="4" fillId="0" borderId="0" xfId="0" applyFont="1" applyBorder="1" applyAlignment="1">
      <alignment horizontal="center"/>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11" fillId="0" borderId="0" xfId="0" applyFont="1" applyFill="1" applyAlignment="1">
      <alignment horizontal="center" vertical="center"/>
    </xf>
    <xf numFmtId="44" fontId="9" fillId="0" borderId="0" xfId="2" applyFont="1" applyFill="1" applyAlignment="1">
      <alignment horizontal="right"/>
    </xf>
    <xf numFmtId="0" fontId="3" fillId="0" borderId="0" xfId="0" applyFont="1" applyFill="1" applyBorder="1"/>
    <xf numFmtId="0" fontId="3" fillId="0" borderId="0" xfId="0" applyFont="1" applyFill="1" applyBorder="1" applyAlignment="1">
      <alignment horizontal="center"/>
    </xf>
    <xf numFmtId="44" fontId="3" fillId="0" borderId="0" xfId="2" applyFont="1" applyFill="1" applyBorder="1" applyAlignment="1">
      <alignment horizontal="center"/>
    </xf>
    <xf numFmtId="0" fontId="19" fillId="0" borderId="1" xfId="4" applyFont="1" applyAlignment="1">
      <alignment horizontal="left"/>
    </xf>
    <xf numFmtId="0" fontId="4" fillId="0" borderId="6" xfId="0" applyFont="1" applyBorder="1" applyAlignment="1">
      <alignment horizontal="center" vertical="top"/>
    </xf>
    <xf numFmtId="0" fontId="4" fillId="0" borderId="5" xfId="0" applyFont="1" applyBorder="1" applyAlignment="1">
      <alignment horizontal="center" vertical="top"/>
    </xf>
    <xf numFmtId="0" fontId="4" fillId="0" borderId="4" xfId="0" applyFont="1" applyBorder="1" applyAlignment="1">
      <alignment horizontal="center" vertical="top"/>
    </xf>
    <xf numFmtId="0" fontId="4" fillId="2" borderId="6"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4" xfId="0" applyFont="1" applyFill="1" applyBorder="1" applyAlignment="1">
      <alignment horizontal="left" vertical="top" wrapText="1"/>
    </xf>
    <xf numFmtId="164" fontId="4" fillId="2" borderId="6" xfId="0" applyNumberFormat="1"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4" xfId="0" applyFont="1" applyFill="1" applyBorder="1" applyAlignment="1">
      <alignment horizontal="center" vertical="top" wrapText="1"/>
    </xf>
    <xf numFmtId="0" fontId="7"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3" xfId="0" applyFont="1" applyFill="1" applyBorder="1" applyAlignment="1">
      <alignment horizontal="center" vertical="top" wrapText="1"/>
    </xf>
    <xf numFmtId="0" fontId="7" fillId="3" borderId="1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5" fillId="2" borderId="32" xfId="0" applyFont="1" applyFill="1" applyBorder="1" applyAlignment="1">
      <alignment horizontal="left" vertical="top"/>
    </xf>
    <xf numFmtId="0" fontId="15" fillId="2" borderId="31" xfId="0" applyFont="1" applyFill="1" applyBorder="1" applyAlignment="1">
      <alignment horizontal="left" vertical="top"/>
    </xf>
    <xf numFmtId="0" fontId="3" fillId="2" borderId="27"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xf>
    <xf numFmtId="0" fontId="3" fillId="2" borderId="26" xfId="0" applyFont="1" applyFill="1" applyBorder="1" applyAlignment="1">
      <alignment horizontal="left" vertical="top"/>
    </xf>
    <xf numFmtId="2" fontId="10" fillId="5" borderId="0" xfId="0" applyNumberFormat="1" applyFont="1" applyFill="1" applyAlignment="1">
      <alignment horizontal="center" vertical="center"/>
    </xf>
    <xf numFmtId="2" fontId="10" fillId="5" borderId="11" xfId="0" applyNumberFormat="1" applyFont="1" applyFill="1" applyBorder="1" applyAlignment="1">
      <alignment horizontal="center" vertical="center"/>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29" xfId="0" applyFont="1" applyFill="1" applyBorder="1" applyAlignment="1">
      <alignment horizontal="left" vertical="top" wrapText="1"/>
    </xf>
    <xf numFmtId="0" fontId="4" fillId="0" borderId="36" xfId="0" applyFont="1" applyBorder="1" applyAlignment="1">
      <alignment horizontal="center" vertical="top"/>
    </xf>
    <xf numFmtId="0" fontId="4" fillId="0" borderId="39" xfId="0" applyFont="1" applyBorder="1" applyAlignment="1">
      <alignment horizontal="center" vertical="top"/>
    </xf>
    <xf numFmtId="0" fontId="4" fillId="0" borderId="41" xfId="0" applyFont="1" applyBorder="1" applyAlignment="1">
      <alignment horizontal="center" vertical="top"/>
    </xf>
    <xf numFmtId="0" fontId="4" fillId="2" borderId="3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7" xfId="0" applyFont="1" applyFill="1" applyBorder="1" applyAlignment="1">
      <alignment horizontal="left" vertical="top" wrapText="1"/>
    </xf>
    <xf numFmtId="0" fontId="21" fillId="2" borderId="32" xfId="0" applyFont="1" applyFill="1" applyBorder="1" applyAlignment="1">
      <alignment horizontal="left" vertical="top" wrapText="1"/>
    </xf>
    <xf numFmtId="0" fontId="4" fillId="2" borderId="32"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27" xfId="0" applyFont="1" applyFill="1" applyBorder="1" applyAlignment="1">
      <alignment horizontal="center"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42" xfId="0" applyFont="1" applyFill="1" applyBorder="1" applyAlignment="1">
      <alignment horizontal="center" vertical="top" wrapText="1"/>
    </xf>
    <xf numFmtId="0" fontId="4" fillId="2" borderId="43" xfId="0" applyFont="1" applyFill="1" applyBorder="1" applyAlignment="1">
      <alignment horizontal="center" vertical="top" wrapText="1"/>
    </xf>
    <xf numFmtId="0" fontId="4" fillId="10" borderId="3" xfId="0" applyFont="1" applyFill="1" applyBorder="1" applyAlignment="1">
      <alignment horizontal="left" vertical="top" wrapText="1"/>
    </xf>
    <xf numFmtId="0" fontId="4" fillId="10" borderId="2" xfId="0" applyFont="1" applyFill="1" applyBorder="1" applyAlignment="1">
      <alignment horizontal="left" vertical="top" wrapText="1"/>
    </xf>
    <xf numFmtId="44" fontId="4" fillId="10" borderId="2" xfId="2" applyFont="1" applyFill="1" applyBorder="1" applyAlignment="1">
      <alignment horizontal="left" vertical="top" wrapText="1"/>
    </xf>
    <xf numFmtId="44" fontId="4" fillId="10" borderId="2" xfId="2" applyFont="1" applyFill="1" applyBorder="1" applyAlignment="1">
      <alignment vertical="top" wrapText="1"/>
    </xf>
    <xf numFmtId="0" fontId="0" fillId="0" borderId="0" xfId="0" applyFont="1"/>
    <xf numFmtId="0" fontId="0" fillId="2" borderId="2" xfId="0" applyFill="1" applyBorder="1"/>
    <xf numFmtId="44" fontId="21" fillId="2" borderId="37" xfId="2" applyFont="1" applyFill="1" applyBorder="1" applyAlignment="1">
      <alignment horizontal="left" vertical="top" wrapText="1"/>
    </xf>
    <xf numFmtId="0" fontId="5" fillId="10" borderId="2" xfId="0" applyFont="1" applyFill="1" applyBorder="1" applyAlignment="1">
      <alignment horizontal="left" vertical="top" wrapText="1"/>
    </xf>
    <xf numFmtId="6" fontId="4" fillId="2" borderId="2" xfId="2" applyNumberFormat="1" applyFont="1" applyFill="1" applyBorder="1" applyAlignment="1">
      <alignment vertical="top" wrapText="1"/>
    </xf>
    <xf numFmtId="0" fontId="4" fillId="2" borderId="0" xfId="0" applyFont="1" applyFill="1" applyAlignment="1">
      <alignment wrapText="1"/>
    </xf>
  </cellXfs>
  <cellStyles count="5">
    <cellStyle name="Comma" xfId="1" builtinId="3"/>
    <cellStyle name="Currency" xfId="2" builtinId="4"/>
    <cellStyle name="Heading 1" xfId="4" builtinId="16"/>
    <cellStyle name="Normal" xfId="0" builtinId="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698500</xdr:colOff>
      <xdr:row>1</xdr:row>
      <xdr:rowOff>261216</xdr:rowOff>
    </xdr:from>
    <xdr:ext cx="6500091" cy="99290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112625" y="800966"/>
          <a:ext cx="6500091" cy="99290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AU" sz="1800" b="0" baseline="0"/>
            <a:t>Select 'Min', 'Max', or 'Estimate' from the drop-down in cell C8 to get a summary of the summary of each cost value.</a:t>
          </a:r>
          <a:endParaRPr lang="en-AU" sz="1800" b="1"/>
        </a:p>
      </xdr:txBody>
    </xdr:sp>
    <xdr:clientData/>
  </xdr:oneCellAnchor>
  <xdr:oneCellAnchor>
    <xdr:from>
      <xdr:col>3</xdr:col>
      <xdr:colOff>412750</xdr:colOff>
      <xdr:row>1</xdr:row>
      <xdr:rowOff>245341</xdr:rowOff>
    </xdr:from>
    <xdr:ext cx="5095875" cy="1405659"/>
    <xdr:sp macro="" textlink="">
      <xdr:nvSpPr>
        <xdr:cNvPr id="4" name="TextBox 3">
          <a:extLst>
            <a:ext uri="{FF2B5EF4-FFF2-40B4-BE49-F238E27FC236}">
              <a16:creationId xmlns:a16="http://schemas.microsoft.com/office/drawing/2014/main" id="{C496711E-2A95-4C3B-80C7-3E23BD347903}"/>
            </a:ext>
          </a:extLst>
        </xdr:cNvPr>
        <xdr:cNvSpPr txBox="1"/>
      </xdr:nvSpPr>
      <xdr:spPr>
        <a:xfrm>
          <a:off x="6794500" y="785091"/>
          <a:ext cx="5095875" cy="140565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AU" sz="1800" b="0" baseline="0"/>
            <a:t>Specify the area of management and discount rate here, and they will be automatically copied to Strategy spreadsheets, to faciliate modifications of these variables. </a:t>
          </a:r>
          <a:endParaRPr lang="en-AU" sz="1800" b="1"/>
        </a:p>
      </xdr:txBody>
    </xdr:sp>
    <xdr:clientData/>
  </xdr:oneCellAnchor>
  <xdr:oneCellAnchor>
    <xdr:from>
      <xdr:col>5</xdr:col>
      <xdr:colOff>682625</xdr:colOff>
      <xdr:row>6</xdr:row>
      <xdr:rowOff>38967</xdr:rowOff>
    </xdr:from>
    <xdr:ext cx="4333875" cy="570634"/>
    <xdr:sp macro="" textlink="">
      <xdr:nvSpPr>
        <xdr:cNvPr id="5" name="TextBox 4">
          <a:extLst>
            <a:ext uri="{FF2B5EF4-FFF2-40B4-BE49-F238E27FC236}">
              <a16:creationId xmlns:a16="http://schemas.microsoft.com/office/drawing/2014/main" id="{ABB85A38-287C-475C-9CE1-92D3C31E505F}"/>
            </a:ext>
          </a:extLst>
        </xdr:cNvPr>
        <xdr:cNvSpPr txBox="1"/>
      </xdr:nvSpPr>
      <xdr:spPr>
        <a:xfrm>
          <a:off x="12417425" y="2109067"/>
          <a:ext cx="4333875" cy="570634"/>
        </a:xfrm>
        <a:prstGeom prst="rect">
          <a:avLst/>
        </a:prstGeom>
        <a:solidFill>
          <a:srgbClr val="FFFFCC"/>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AU" sz="1800" b="0" baseline="0"/>
            <a:t>Cells in pale yellow are the cells to fill in.</a:t>
          </a:r>
          <a:endParaRPr lang="en-AU" sz="18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xdr:row>
      <xdr:rowOff>0</xdr:rowOff>
    </xdr:from>
    <xdr:ext cx="6883977" cy="2479675"/>
    <xdr:sp macro="" textlink="">
      <xdr:nvSpPr>
        <xdr:cNvPr id="2" name="TextBox 1">
          <a:extLst>
            <a:ext uri="{FF2B5EF4-FFF2-40B4-BE49-F238E27FC236}">
              <a16:creationId xmlns:a16="http://schemas.microsoft.com/office/drawing/2014/main" id="{F1AEC5B5-954B-41B7-8C72-60EE46E0F560}"/>
            </a:ext>
          </a:extLst>
        </xdr:cNvPr>
        <xdr:cNvSpPr txBox="1"/>
      </xdr:nvSpPr>
      <xdr:spPr>
        <a:xfrm>
          <a:off x="15494000" y="304800"/>
          <a:ext cx="6883977" cy="24796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AU" sz="1800"/>
            <a:t>Insert values into the yellow cells for each management action</a:t>
          </a:r>
          <a:r>
            <a:rPr lang="en-AU" sz="1800" baseline="0"/>
            <a:t> - i</a:t>
          </a:r>
          <a:r>
            <a:rPr lang="en-AU" sz="1800"/>
            <a:t>nitial</a:t>
          </a:r>
          <a:r>
            <a:rPr lang="en-AU" sz="1800" baseline="0"/>
            <a:t> start-up</a:t>
          </a:r>
          <a:r>
            <a:rPr lang="en-AU" sz="1800"/>
            <a:t> costs, ongoing annual costs and biennial costs.</a:t>
          </a:r>
          <a:r>
            <a:rPr lang="en-AU" sz="1800" baseline="0"/>
            <a:t> For</a:t>
          </a:r>
          <a:r>
            <a:rPr lang="en-AU" sz="1800"/>
            <a:t> regular costs enter costs and how often (e.g. 5 for every 5 years; no decimals).</a:t>
          </a:r>
          <a:r>
            <a:rPr lang="en-AU" sz="1800" baseline="0"/>
            <a:t> Minimum and maximum cost estimates can be accomodated for each item; the merged cells at L14 reflect whether 'mins' 'maxes' or 'estimates' are being reported in the 'Strategy Summary'. This can be changed in the 'Summary all strategies' tab.</a:t>
          </a:r>
          <a:r>
            <a:rPr lang="en-AU" sz="1800"/>
            <a:t> </a:t>
          </a:r>
          <a:r>
            <a:rPr lang="en-AU" sz="1800" b="1"/>
            <a:t>Any occasional extra costs enter in Row 11 against the appropriate year.</a:t>
          </a:r>
          <a:r>
            <a:rPr lang="en-AU" sz="1800" b="1" baseline="0"/>
            <a:t> </a:t>
          </a:r>
          <a:endParaRPr lang="en-AU" sz="18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31750</xdr:colOff>
      <xdr:row>0</xdr:row>
      <xdr:rowOff>285750</xdr:rowOff>
    </xdr:from>
    <xdr:ext cx="6883977" cy="247967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832350" y="184150"/>
          <a:ext cx="6883977" cy="24796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AU" sz="1800"/>
            <a:t>Insert values into the yellow cells for each management action</a:t>
          </a:r>
          <a:r>
            <a:rPr lang="en-AU" sz="1800" baseline="0"/>
            <a:t> - i</a:t>
          </a:r>
          <a:r>
            <a:rPr lang="en-AU" sz="1800"/>
            <a:t>nitial</a:t>
          </a:r>
          <a:r>
            <a:rPr lang="en-AU" sz="1800" baseline="0"/>
            <a:t> start-up</a:t>
          </a:r>
          <a:r>
            <a:rPr lang="en-AU" sz="1800"/>
            <a:t> costs, ongoing annual costs and biennial costs.</a:t>
          </a:r>
          <a:r>
            <a:rPr lang="en-AU" sz="1800" baseline="0"/>
            <a:t> For</a:t>
          </a:r>
          <a:r>
            <a:rPr lang="en-AU" sz="1800"/>
            <a:t> regular costs enter costs and how often (e.g. 5 for every 5 years; no decimals).</a:t>
          </a:r>
          <a:r>
            <a:rPr lang="en-AU" sz="1800" baseline="0"/>
            <a:t> Minimum and maximum cost estimates can be accomodated for each item; the merged cells at L14 reflect whether 'mins' 'maxes' or 'estimates' are being reported in the 'Strategy Summary'. This can be changed in cell C8 the 'Summary all strategies' tab.</a:t>
          </a:r>
          <a:r>
            <a:rPr lang="en-AU" sz="1800"/>
            <a:t> </a:t>
          </a:r>
          <a:r>
            <a:rPr lang="en-AU" sz="1800" b="1"/>
            <a:t>Any occasional extra costs enter in Row 11 against the appropriate year.</a:t>
          </a:r>
          <a:r>
            <a:rPr lang="en-AU" sz="1800" b="1" baseline="0"/>
            <a:t> </a:t>
          </a:r>
          <a:endParaRPr lang="en-AU" sz="18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95250</xdr:colOff>
      <xdr:row>0</xdr:row>
      <xdr:rowOff>190500</xdr:rowOff>
    </xdr:from>
    <xdr:ext cx="6883977" cy="2479675"/>
    <xdr:sp macro="" textlink="">
      <xdr:nvSpPr>
        <xdr:cNvPr id="3" name="TextBox 2">
          <a:extLst>
            <a:ext uri="{FF2B5EF4-FFF2-40B4-BE49-F238E27FC236}">
              <a16:creationId xmlns:a16="http://schemas.microsoft.com/office/drawing/2014/main" id="{FFD98867-95D6-40F3-AB9C-1486ADA79FB0}"/>
            </a:ext>
          </a:extLst>
        </xdr:cNvPr>
        <xdr:cNvSpPr txBox="1"/>
      </xdr:nvSpPr>
      <xdr:spPr>
        <a:xfrm>
          <a:off x="15335250" y="190500"/>
          <a:ext cx="6883977" cy="24796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AU" sz="1800"/>
            <a:t>Insert values into the yellow cells for each management action</a:t>
          </a:r>
          <a:r>
            <a:rPr lang="en-AU" sz="1800" baseline="0"/>
            <a:t> - i</a:t>
          </a:r>
          <a:r>
            <a:rPr lang="en-AU" sz="1800"/>
            <a:t>nitial</a:t>
          </a:r>
          <a:r>
            <a:rPr lang="en-AU" sz="1800" baseline="0"/>
            <a:t> start-up</a:t>
          </a:r>
          <a:r>
            <a:rPr lang="en-AU" sz="1800"/>
            <a:t> costs, ongoing annual costs and biennial costs.</a:t>
          </a:r>
          <a:r>
            <a:rPr lang="en-AU" sz="1800" baseline="0"/>
            <a:t> For</a:t>
          </a:r>
          <a:r>
            <a:rPr lang="en-AU" sz="1800"/>
            <a:t> regular costs enter costs and how often (e.g. 5 for every 5 years; no decimals).</a:t>
          </a:r>
          <a:r>
            <a:rPr lang="en-AU" sz="1800" baseline="0"/>
            <a:t> Minimum and maximum cost estimates can be accomodated for each item; the merged cells at L14 reflect whether 'mins' 'maxes' or 'estimates' are being reported in the 'Strategy Summary'. This can be changed in cell C8 the 'Summary all strategies' tab.</a:t>
          </a:r>
          <a:r>
            <a:rPr lang="en-AU" sz="1800"/>
            <a:t> </a:t>
          </a:r>
          <a:r>
            <a:rPr lang="en-AU" sz="1800" b="1"/>
            <a:t>Any occasional extra costs enter in Row 11 against the appropriate year.</a:t>
          </a:r>
          <a:r>
            <a:rPr lang="en-AU" sz="1800" b="1" baseline="0"/>
            <a:t> </a:t>
          </a:r>
          <a:endParaRPr lang="en-AU" sz="1800" b="1"/>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206375</xdr:colOff>
      <xdr:row>0</xdr:row>
      <xdr:rowOff>158750</xdr:rowOff>
    </xdr:from>
    <xdr:ext cx="6883977" cy="2479675"/>
    <xdr:sp macro="" textlink="">
      <xdr:nvSpPr>
        <xdr:cNvPr id="3" name="TextBox 2">
          <a:extLst>
            <a:ext uri="{FF2B5EF4-FFF2-40B4-BE49-F238E27FC236}">
              <a16:creationId xmlns:a16="http://schemas.microsoft.com/office/drawing/2014/main" id="{23CF8956-6C48-49B3-9412-9714198F7317}"/>
            </a:ext>
          </a:extLst>
        </xdr:cNvPr>
        <xdr:cNvSpPr txBox="1"/>
      </xdr:nvSpPr>
      <xdr:spPr>
        <a:xfrm>
          <a:off x="15446375" y="158750"/>
          <a:ext cx="6883977" cy="247967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AU" sz="1800"/>
            <a:t>Insert values into the yellow cells for each management action</a:t>
          </a:r>
          <a:r>
            <a:rPr lang="en-AU" sz="1800" baseline="0"/>
            <a:t> - i</a:t>
          </a:r>
          <a:r>
            <a:rPr lang="en-AU" sz="1800"/>
            <a:t>nitial</a:t>
          </a:r>
          <a:r>
            <a:rPr lang="en-AU" sz="1800" baseline="0"/>
            <a:t> start-up</a:t>
          </a:r>
          <a:r>
            <a:rPr lang="en-AU" sz="1800"/>
            <a:t> costs, ongoing annual costs and biennial costs.</a:t>
          </a:r>
          <a:r>
            <a:rPr lang="en-AU" sz="1800" baseline="0"/>
            <a:t> For</a:t>
          </a:r>
          <a:r>
            <a:rPr lang="en-AU" sz="1800"/>
            <a:t> regular costs enter costs and how often (e.g. 5 for every 5 years; no decimals).</a:t>
          </a:r>
          <a:r>
            <a:rPr lang="en-AU" sz="1800" baseline="0"/>
            <a:t> Minimum and maximum cost estimates can be accomodated for each item; the merged cells at L14 reflect whether 'mins' 'maxes' or 'estimates' are being reported in the 'Strategy Summary'. This can be changed in cell C8 the 'Summary all strategies' tab.</a:t>
          </a:r>
          <a:r>
            <a:rPr lang="en-AU" sz="1800"/>
            <a:t> </a:t>
          </a:r>
          <a:r>
            <a:rPr lang="en-AU" sz="1800" b="1"/>
            <a:t>Any occasional extra costs enter in Row 11 against the appropriate year.</a:t>
          </a:r>
          <a:r>
            <a:rPr lang="en-AU" sz="1800" b="1" baseline="0"/>
            <a:t> </a:t>
          </a:r>
          <a:endParaRPr lang="en-AU" sz="1800" b="1"/>
        </a:p>
      </xdr:txBody>
    </xdr:sp>
    <xdr:clientData/>
  </xdr:oneCellAnchor>
</xdr:wsDr>
</file>

<file path=xl/persons/person.xml><?xml version="1.0" encoding="utf-8"?>
<personList xmlns="http://schemas.microsoft.com/office/spreadsheetml/2018/threadedcomments" xmlns:x="http://schemas.openxmlformats.org/spreadsheetml/2006/main">
  <person displayName="Scott Spillias" id="{BE63AEA8-01EB-4F37-A957-F9EBF857C6CA}" userId="e9604d09274686ea"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0"/>
  <sheetViews>
    <sheetView tabSelected="1" zoomScale="60" zoomScaleNormal="60" workbookViewId="0">
      <selection activeCell="C23" sqref="C23"/>
    </sheetView>
  </sheetViews>
  <sheetFormatPr defaultColWidth="11.44140625" defaultRowHeight="23.4" x14ac:dyDescent="0.45"/>
  <cols>
    <col min="1" max="1" width="10.44140625" style="1" customWidth="1"/>
    <col min="2" max="2" width="41.44140625" style="1" customWidth="1"/>
    <col min="3" max="3" width="43.88671875" style="1" customWidth="1"/>
    <col min="4" max="4" width="43" style="1" customWidth="1"/>
    <col min="5" max="5" width="32.44140625" style="60" customWidth="1"/>
    <col min="6" max="6" width="37" style="1" customWidth="1"/>
    <col min="7" max="7" width="28.44140625" style="1" customWidth="1"/>
    <col min="8" max="8" width="37.44140625" style="1" customWidth="1"/>
    <col min="9" max="9" width="36.6640625" style="1" customWidth="1"/>
    <col min="10" max="10" width="33.44140625" style="1" customWidth="1"/>
    <col min="11" max="16384" width="11.44140625" style="1"/>
  </cols>
  <sheetData>
    <row r="1" spans="2:7" ht="42.75" customHeight="1" thickBot="1" x14ac:dyDescent="0.5">
      <c r="B1" s="138" t="s">
        <v>62</v>
      </c>
      <c r="C1" s="138"/>
      <c r="D1" s="86"/>
    </row>
    <row r="2" spans="2:7" ht="28.5" customHeight="1" thickTop="1" x14ac:dyDescent="0.45">
      <c r="B2" s="68"/>
      <c r="C2" s="69"/>
      <c r="D2" s="85"/>
    </row>
    <row r="3" spans="2:7" x14ac:dyDescent="0.45">
      <c r="B3" s="67" t="s">
        <v>37</v>
      </c>
      <c r="C3" s="70">
        <v>100000</v>
      </c>
      <c r="E3" s="1"/>
      <c r="G3" s="1" t="s">
        <v>9</v>
      </c>
    </row>
    <row r="4" spans="2:7" x14ac:dyDescent="0.45">
      <c r="B4" s="67" t="s">
        <v>39</v>
      </c>
      <c r="C4" s="71" t="s">
        <v>40</v>
      </c>
      <c r="E4" s="1"/>
      <c r="G4" s="1" t="s">
        <v>8</v>
      </c>
    </row>
    <row r="5" spans="2:7" x14ac:dyDescent="0.45">
      <c r="B5" s="67" t="s">
        <v>41</v>
      </c>
      <c r="C5" s="90">
        <v>44197</v>
      </c>
      <c r="D5" s="60"/>
      <c r="E5" s="1"/>
      <c r="G5" s="1" t="s">
        <v>10</v>
      </c>
    </row>
    <row r="6" spans="2:7" x14ac:dyDescent="0.45">
      <c r="B6" s="67" t="s">
        <v>42</v>
      </c>
      <c r="C6" s="72">
        <v>0.05</v>
      </c>
    </row>
    <row r="7" spans="2:7" x14ac:dyDescent="0.45">
      <c r="B7" s="73" t="s">
        <v>73</v>
      </c>
      <c r="C7" s="72">
        <v>0.2</v>
      </c>
    </row>
    <row r="8" spans="2:7" x14ac:dyDescent="0.45">
      <c r="B8" s="84" t="s">
        <v>38</v>
      </c>
      <c r="C8" s="71" t="s">
        <v>10</v>
      </c>
    </row>
    <row r="11" spans="2:7" ht="46.8" x14ac:dyDescent="0.45">
      <c r="B11" s="88" t="s">
        <v>63</v>
      </c>
      <c r="C11" s="74" t="s">
        <v>43</v>
      </c>
      <c r="D11" s="74" t="s">
        <v>44</v>
      </c>
      <c r="E11" s="1"/>
    </row>
    <row r="12" spans="2:7" x14ac:dyDescent="0.45">
      <c r="B12" s="87" t="s">
        <v>68</v>
      </c>
      <c r="C12" s="75">
        <v>20</v>
      </c>
      <c r="D12" s="75">
        <v>20</v>
      </c>
      <c r="E12" s="1"/>
    </row>
    <row r="13" spans="2:7" x14ac:dyDescent="0.45">
      <c r="B13" s="67" t="s">
        <v>64</v>
      </c>
      <c r="C13" s="89">
        <f>Example!G15</f>
        <v>37763079.133296959</v>
      </c>
      <c r="D13" s="89">
        <f>Example!G16</f>
        <v>1888153.9566648479</v>
      </c>
      <c r="E13" s="1"/>
    </row>
    <row r="14" spans="2:7" x14ac:dyDescent="0.45">
      <c r="B14" s="70" t="s">
        <v>65</v>
      </c>
      <c r="C14" s="95">
        <f>Strategy1!G15</f>
        <v>0</v>
      </c>
      <c r="D14" s="95">
        <f>Strategy1!G16</f>
        <v>0</v>
      </c>
      <c r="E14" s="1"/>
    </row>
    <row r="15" spans="2:7" x14ac:dyDescent="0.45">
      <c r="B15" s="70" t="s">
        <v>66</v>
      </c>
      <c r="C15" s="95">
        <f>Strategy2!G15</f>
        <v>0</v>
      </c>
      <c r="D15" s="95">
        <f>Strategy2!G16</f>
        <v>0</v>
      </c>
      <c r="E15" s="1"/>
    </row>
    <row r="16" spans="2:7" x14ac:dyDescent="0.45">
      <c r="B16" s="70" t="s">
        <v>67</v>
      </c>
      <c r="C16" s="95">
        <f>Strategy3!G15</f>
        <v>0</v>
      </c>
      <c r="D16" s="95">
        <f>Strategy3!G16</f>
        <v>0</v>
      </c>
      <c r="E16" s="1"/>
    </row>
    <row r="17" spans="2:5" x14ac:dyDescent="0.45">
      <c r="B17" s="70"/>
      <c r="C17" s="70"/>
      <c r="D17" s="70"/>
      <c r="E17" s="1"/>
    </row>
    <row r="18" spans="2:5" x14ac:dyDescent="0.45">
      <c r="B18" s="70"/>
      <c r="C18" s="70"/>
      <c r="D18" s="70"/>
      <c r="E18" s="1"/>
    </row>
    <row r="19" spans="2:5" x14ac:dyDescent="0.45">
      <c r="B19" s="70"/>
      <c r="C19" s="70"/>
      <c r="D19" s="70"/>
      <c r="E19" s="1"/>
    </row>
    <row r="20" spans="2:5" x14ac:dyDescent="0.45">
      <c r="B20" s="70"/>
      <c r="C20" s="70"/>
      <c r="D20" s="70"/>
      <c r="E20" s="1"/>
    </row>
  </sheetData>
  <mergeCells count="1">
    <mergeCell ref="B1:C1"/>
  </mergeCells>
  <dataValidations count="1">
    <dataValidation type="list" allowBlank="1" showInputMessage="1" showErrorMessage="1" sqref="C8" xr:uid="{00000000-0002-0000-0000-000000000000}">
      <formula1>$G$3:$G$5</formula1>
    </dataValidation>
  </dataValidations>
  <pageMargins left="0.75" right="0.75" top="1" bottom="1" header="0.5" footer="0.5"/>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870BD-E29A-4418-962F-C52B78BA06C3}">
  <dimension ref="A1:DD89"/>
  <sheetViews>
    <sheetView zoomScale="50" zoomScaleNormal="50" workbookViewId="0">
      <selection activeCell="E18" sqref="E18"/>
    </sheetView>
  </sheetViews>
  <sheetFormatPr defaultColWidth="11.44140625" defaultRowHeight="23.4" x14ac:dyDescent="0.45"/>
  <cols>
    <col min="1" max="1" width="6.44140625" style="1" customWidth="1"/>
    <col min="2" max="2" width="53.109375" style="2" customWidth="1"/>
    <col min="3" max="3" width="62.44140625" style="2" customWidth="1"/>
    <col min="4" max="4" width="19.44140625" style="2" customWidth="1"/>
    <col min="5" max="5" width="26.44140625" style="2" customWidth="1"/>
    <col min="6" max="6" width="56.77734375" style="2" customWidth="1"/>
    <col min="7" max="8" width="31.44140625" style="2" customWidth="1"/>
    <col min="9" max="13" width="23.88671875" style="2" customWidth="1"/>
    <col min="14" max="14" width="25.88671875" style="2" customWidth="1"/>
    <col min="15" max="16" width="21.109375" style="2" customWidth="1"/>
    <col min="17" max="18" width="21.109375" style="1" customWidth="1"/>
    <col min="19" max="19" width="26.109375" style="1" customWidth="1"/>
    <col min="20" max="20" width="26.88671875" style="1" customWidth="1"/>
    <col min="21" max="23" width="21.109375" style="1" customWidth="1"/>
    <col min="24" max="103" width="14.88671875" style="1" customWidth="1"/>
    <col min="104" max="16384" width="11.44140625" style="1"/>
  </cols>
  <sheetData>
    <row r="1" spans="2:108" ht="24" thickBot="1" x14ac:dyDescent="0.5"/>
    <row r="2" spans="2:108" ht="39" customHeight="1" x14ac:dyDescent="0.45">
      <c r="B2" s="59" t="s">
        <v>36</v>
      </c>
      <c r="C2" s="157" t="s">
        <v>75</v>
      </c>
      <c r="D2" s="157"/>
      <c r="E2" s="157"/>
      <c r="F2" s="158"/>
      <c r="G2" s="1"/>
      <c r="H2" s="1"/>
      <c r="I2" s="1"/>
      <c r="J2" s="1"/>
      <c r="K2" s="1"/>
      <c r="L2" s="1"/>
      <c r="M2" s="1"/>
      <c r="N2" s="1"/>
      <c r="O2" s="1"/>
      <c r="P2" s="1"/>
      <c r="S2" s="64"/>
    </row>
    <row r="3" spans="2:108" ht="77.099999999999994" customHeight="1" thickBot="1" x14ac:dyDescent="0.5">
      <c r="B3" s="58" t="s">
        <v>35</v>
      </c>
      <c r="C3" s="159" t="s">
        <v>100</v>
      </c>
      <c r="D3" s="159"/>
      <c r="E3" s="159"/>
      <c r="F3" s="160"/>
      <c r="G3" s="1"/>
      <c r="H3" s="1"/>
      <c r="I3" s="1"/>
      <c r="J3" s="1"/>
      <c r="L3" s="1"/>
      <c r="M3" s="1"/>
      <c r="N3" s="1"/>
      <c r="O3" s="1"/>
      <c r="P3" s="1"/>
    </row>
    <row r="4" spans="2:108" ht="51" customHeight="1" thickBot="1" x14ac:dyDescent="0.5">
      <c r="B4" s="57" t="s">
        <v>51</v>
      </c>
      <c r="C4" s="161" t="s">
        <v>74</v>
      </c>
      <c r="D4" s="161"/>
      <c r="E4" s="161"/>
      <c r="F4" s="162"/>
      <c r="G4" s="1"/>
      <c r="M4" s="1"/>
      <c r="N4" s="1"/>
      <c r="O4" s="1"/>
      <c r="P4" s="1"/>
    </row>
    <row r="5" spans="2:108" ht="21.9" customHeight="1" x14ac:dyDescent="0.45">
      <c r="B5" s="56"/>
      <c r="C5" s="18"/>
      <c r="D5" s="18"/>
      <c r="E5" s="18"/>
      <c r="F5" s="18"/>
      <c r="I5" s="1"/>
      <c r="O5" s="1"/>
      <c r="P5" s="1"/>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row>
    <row r="6" spans="2:108" ht="21.9" customHeight="1" thickBot="1" x14ac:dyDescent="0.5">
      <c r="B6" s="56"/>
      <c r="C6" s="18"/>
      <c r="D6" s="18"/>
      <c r="E6" s="18"/>
      <c r="F6" s="18"/>
      <c r="I6" s="1"/>
      <c r="O6" s="1"/>
      <c r="P6" s="1"/>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row>
    <row r="7" spans="2:108" ht="36.9" customHeight="1" thickBot="1" x14ac:dyDescent="0.5">
      <c r="B7" s="55" t="s">
        <v>34</v>
      </c>
      <c r="C7" s="54"/>
      <c r="D7" s="53"/>
      <c r="E7" s="18"/>
      <c r="F7" s="52" t="s">
        <v>33</v>
      </c>
      <c r="G7" s="34">
        <v>0</v>
      </c>
      <c r="H7" s="51">
        <v>1</v>
      </c>
      <c r="I7" s="51">
        <v>2</v>
      </c>
      <c r="J7" s="51">
        <v>3</v>
      </c>
      <c r="K7" s="51">
        <v>4</v>
      </c>
      <c r="L7" s="51">
        <v>5</v>
      </c>
      <c r="M7" s="51">
        <v>6</v>
      </c>
      <c r="N7" s="51">
        <v>7</v>
      </c>
      <c r="O7" s="51">
        <v>8</v>
      </c>
      <c r="P7" s="51">
        <v>9</v>
      </c>
      <c r="Q7" s="51">
        <v>10</v>
      </c>
      <c r="R7" s="51">
        <v>11</v>
      </c>
      <c r="S7" s="51">
        <v>12</v>
      </c>
      <c r="T7" s="51">
        <v>13</v>
      </c>
      <c r="U7" s="51">
        <v>14</v>
      </c>
      <c r="V7" s="51">
        <v>15</v>
      </c>
      <c r="W7" s="51">
        <v>16</v>
      </c>
      <c r="X7" s="51">
        <v>17</v>
      </c>
      <c r="Y7" s="51">
        <v>18</v>
      </c>
      <c r="Z7" s="51">
        <v>19</v>
      </c>
      <c r="AA7" s="51">
        <v>20</v>
      </c>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5"/>
    </row>
    <row r="8" spans="2:108" ht="36.9" customHeight="1" x14ac:dyDescent="0.45">
      <c r="B8" s="50" t="s">
        <v>32</v>
      </c>
      <c r="C8" s="49">
        <v>0.05</v>
      </c>
      <c r="D8" s="48"/>
      <c r="E8" s="18"/>
      <c r="F8" s="47" t="s">
        <v>31</v>
      </c>
      <c r="G8" s="46"/>
      <c r="H8" s="39">
        <f>C11</f>
        <v>3027720</v>
      </c>
      <c r="I8" s="39">
        <f t="shared" ref="I8:AA8" si="0">$H$8</f>
        <v>3027720</v>
      </c>
      <c r="J8" s="39">
        <f t="shared" si="0"/>
        <v>3027720</v>
      </c>
      <c r="K8" s="39">
        <f t="shared" si="0"/>
        <v>3027720</v>
      </c>
      <c r="L8" s="39">
        <f t="shared" si="0"/>
        <v>3027720</v>
      </c>
      <c r="M8" s="39">
        <f t="shared" si="0"/>
        <v>3027720</v>
      </c>
      <c r="N8" s="39">
        <f t="shared" si="0"/>
        <v>3027720</v>
      </c>
      <c r="O8" s="39">
        <f t="shared" si="0"/>
        <v>3027720</v>
      </c>
      <c r="P8" s="39">
        <f t="shared" si="0"/>
        <v>3027720</v>
      </c>
      <c r="Q8" s="39">
        <f t="shared" si="0"/>
        <v>3027720</v>
      </c>
      <c r="R8" s="39">
        <f t="shared" si="0"/>
        <v>3027720</v>
      </c>
      <c r="S8" s="39">
        <f t="shared" si="0"/>
        <v>3027720</v>
      </c>
      <c r="T8" s="39">
        <f t="shared" si="0"/>
        <v>3027720</v>
      </c>
      <c r="U8" s="39">
        <f t="shared" si="0"/>
        <v>3027720</v>
      </c>
      <c r="V8" s="39">
        <f t="shared" si="0"/>
        <v>3027720</v>
      </c>
      <c r="W8" s="39">
        <f t="shared" si="0"/>
        <v>3027720</v>
      </c>
      <c r="X8" s="39">
        <f t="shared" si="0"/>
        <v>3027720</v>
      </c>
      <c r="Y8" s="39">
        <f t="shared" si="0"/>
        <v>3027720</v>
      </c>
      <c r="Z8" s="39">
        <f t="shared" si="0"/>
        <v>3027720</v>
      </c>
      <c r="AA8" s="39">
        <f t="shared" si="0"/>
        <v>3027720</v>
      </c>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5"/>
    </row>
    <row r="9" spans="2:108" ht="36.9" customHeight="1" thickBot="1" x14ac:dyDescent="0.5">
      <c r="B9" s="29" t="s">
        <v>30</v>
      </c>
      <c r="C9" s="45">
        <f>Summary!C3</f>
        <v>100000</v>
      </c>
      <c r="D9" s="44"/>
      <c r="E9" s="18"/>
      <c r="F9" s="41" t="s">
        <v>29</v>
      </c>
      <c r="G9" s="40"/>
      <c r="H9" s="39" t="str">
        <f t="shared" ref="H9:AA9" si="1">IF(ISODD(H7),"",$C$12)</f>
        <v/>
      </c>
      <c r="I9" s="39">
        <f t="shared" si="1"/>
        <v>5000</v>
      </c>
      <c r="J9" s="39" t="str">
        <f t="shared" si="1"/>
        <v/>
      </c>
      <c r="K9" s="39">
        <f t="shared" si="1"/>
        <v>5000</v>
      </c>
      <c r="L9" s="39" t="str">
        <f t="shared" si="1"/>
        <v/>
      </c>
      <c r="M9" s="39">
        <f t="shared" si="1"/>
        <v>5000</v>
      </c>
      <c r="N9" s="39" t="str">
        <f t="shared" si="1"/>
        <v/>
      </c>
      <c r="O9" s="39">
        <f t="shared" si="1"/>
        <v>5000</v>
      </c>
      <c r="P9" s="39" t="str">
        <f t="shared" si="1"/>
        <v/>
      </c>
      <c r="Q9" s="39">
        <f t="shared" si="1"/>
        <v>5000</v>
      </c>
      <c r="R9" s="39" t="str">
        <f t="shared" si="1"/>
        <v/>
      </c>
      <c r="S9" s="39">
        <f t="shared" si="1"/>
        <v>5000</v>
      </c>
      <c r="T9" s="39" t="str">
        <f t="shared" si="1"/>
        <v/>
      </c>
      <c r="U9" s="39">
        <f t="shared" si="1"/>
        <v>5000</v>
      </c>
      <c r="V9" s="39" t="str">
        <f t="shared" si="1"/>
        <v/>
      </c>
      <c r="W9" s="39">
        <f t="shared" si="1"/>
        <v>5000</v>
      </c>
      <c r="X9" s="39" t="str">
        <f t="shared" si="1"/>
        <v/>
      </c>
      <c r="Y9" s="39">
        <f t="shared" si="1"/>
        <v>5000</v>
      </c>
      <c r="Z9" s="39" t="str">
        <f t="shared" si="1"/>
        <v/>
      </c>
      <c r="AA9" s="39">
        <f t="shared" si="1"/>
        <v>5000</v>
      </c>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5"/>
    </row>
    <row r="10" spans="2:108" ht="36.9" customHeight="1" x14ac:dyDescent="0.45">
      <c r="B10" s="29" t="s">
        <v>28</v>
      </c>
      <c r="C10" s="43">
        <f>IF(Summary!C8="Max",SUM(K21:K46),IF(Summary!C8="Min",SUM(J21:J46),SUM(I21:I46)))</f>
        <v>600</v>
      </c>
      <c r="D10" s="42" t="s">
        <v>27</v>
      </c>
      <c r="E10" s="18"/>
      <c r="F10" s="41" t="s">
        <v>26</v>
      </c>
      <c r="G10" s="40"/>
      <c r="H10" s="39">
        <f t="shared" ref="H10:AA10" si="2">IF(ROUND(H7/$D$13,0)=ROUND(H7/$D$13,1),$C$13,0)+IF(ROUND(H7/$D$14,0)=ROUND(H7/$D$14,1),$C$14,0)+IF(ROUND(H7/$D$15,0)=ROUND(H7/$D$15,1),$C$15,0)</f>
        <v>0</v>
      </c>
      <c r="I10" s="39">
        <f t="shared" si="2"/>
        <v>0</v>
      </c>
      <c r="J10" s="39">
        <f t="shared" si="2"/>
        <v>0</v>
      </c>
      <c r="K10" s="39">
        <f t="shared" si="2"/>
        <v>0</v>
      </c>
      <c r="L10" s="39">
        <f t="shared" si="2"/>
        <v>0</v>
      </c>
      <c r="M10" s="39">
        <f t="shared" si="2"/>
        <v>0</v>
      </c>
      <c r="N10" s="39">
        <f t="shared" si="2"/>
        <v>0</v>
      </c>
      <c r="O10" s="39">
        <f t="shared" si="2"/>
        <v>0</v>
      </c>
      <c r="P10" s="39">
        <f t="shared" si="2"/>
        <v>0</v>
      </c>
      <c r="Q10" s="39">
        <f t="shared" si="2"/>
        <v>0</v>
      </c>
      <c r="R10" s="39">
        <f t="shared" si="2"/>
        <v>0</v>
      </c>
      <c r="S10" s="39">
        <f t="shared" si="2"/>
        <v>0</v>
      </c>
      <c r="T10" s="39">
        <f t="shared" si="2"/>
        <v>0</v>
      </c>
      <c r="U10" s="39">
        <f t="shared" si="2"/>
        <v>0</v>
      </c>
      <c r="V10" s="39">
        <f t="shared" si="2"/>
        <v>0</v>
      </c>
      <c r="W10" s="39">
        <f t="shared" si="2"/>
        <v>0</v>
      </c>
      <c r="X10" s="39">
        <f t="shared" si="2"/>
        <v>0</v>
      </c>
      <c r="Y10" s="39">
        <f t="shared" si="2"/>
        <v>0</v>
      </c>
      <c r="Z10" s="39">
        <f t="shared" si="2"/>
        <v>0</v>
      </c>
      <c r="AA10" s="39">
        <f t="shared" si="2"/>
        <v>0</v>
      </c>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5"/>
    </row>
    <row r="11" spans="2:108" ht="36.9" customHeight="1" x14ac:dyDescent="0.45">
      <c r="B11" s="29" t="s">
        <v>25</v>
      </c>
      <c r="C11" s="31">
        <f>IF(Summary!C8="Max",SUM(N21:N37),IF(Summary!C8="Min",SUM(M21:M37),SUM(L21:L37)))</f>
        <v>3027720</v>
      </c>
      <c r="D11" s="35">
        <v>1</v>
      </c>
      <c r="E11" s="18"/>
      <c r="F11" s="38" t="s">
        <v>24</v>
      </c>
      <c r="G11" s="37"/>
      <c r="H11" s="36">
        <v>0</v>
      </c>
      <c r="I11" s="36">
        <v>0</v>
      </c>
      <c r="J11" s="36">
        <v>0</v>
      </c>
      <c r="K11" s="36">
        <v>0</v>
      </c>
      <c r="L11" s="36">
        <v>0</v>
      </c>
      <c r="M11" s="36">
        <v>0</v>
      </c>
      <c r="N11" s="36">
        <v>0</v>
      </c>
      <c r="O11" s="36">
        <v>0</v>
      </c>
      <c r="P11" s="36">
        <v>0</v>
      </c>
      <c r="Q11" s="36"/>
      <c r="R11" s="36">
        <v>0</v>
      </c>
      <c r="S11" s="36">
        <v>0</v>
      </c>
      <c r="T11" s="36">
        <v>0</v>
      </c>
      <c r="U11" s="36">
        <v>0</v>
      </c>
      <c r="V11" s="36">
        <v>0</v>
      </c>
      <c r="W11" s="36">
        <v>0</v>
      </c>
      <c r="X11" s="36">
        <v>0</v>
      </c>
      <c r="Y11" s="36">
        <v>0</v>
      </c>
      <c r="Z11" s="36">
        <v>0</v>
      </c>
      <c r="AA11" s="36">
        <v>0</v>
      </c>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5"/>
    </row>
    <row r="12" spans="2:108" ht="36.9" customHeight="1" x14ac:dyDescent="0.45">
      <c r="B12" s="29" t="s">
        <v>23</v>
      </c>
      <c r="C12" s="31">
        <f>IF(Summary!C8="Max",SUM(Q21:Q37),IF(Summary!C8="Min",SUM(P21:P37),SUM(O21:O37)))</f>
        <v>5000</v>
      </c>
      <c r="D12" s="35">
        <f>O19</f>
        <v>2</v>
      </c>
      <c r="E12" s="18"/>
      <c r="F12" s="34" t="s">
        <v>7</v>
      </c>
      <c r="G12" s="33">
        <f>C10</f>
        <v>600</v>
      </c>
      <c r="H12" s="32">
        <f>SUM(H8:H11)</f>
        <v>3027720</v>
      </c>
      <c r="I12" s="32">
        <f>SUM(I8:I11)</f>
        <v>3032720</v>
      </c>
      <c r="J12" s="32">
        <f t="shared" ref="J12:AA12" si="3">SUM(J8:J11)</f>
        <v>3027720</v>
      </c>
      <c r="K12" s="32">
        <f t="shared" si="3"/>
        <v>3032720</v>
      </c>
      <c r="L12" s="32">
        <f t="shared" si="3"/>
        <v>3027720</v>
      </c>
      <c r="M12" s="32">
        <f t="shared" si="3"/>
        <v>3032720</v>
      </c>
      <c r="N12" s="32">
        <f t="shared" si="3"/>
        <v>3027720</v>
      </c>
      <c r="O12" s="32">
        <f t="shared" si="3"/>
        <v>3032720</v>
      </c>
      <c r="P12" s="32">
        <f t="shared" si="3"/>
        <v>3027720</v>
      </c>
      <c r="Q12" s="32">
        <f t="shared" si="3"/>
        <v>3032720</v>
      </c>
      <c r="R12" s="32">
        <f t="shared" si="3"/>
        <v>3027720</v>
      </c>
      <c r="S12" s="32">
        <f t="shared" si="3"/>
        <v>3032720</v>
      </c>
      <c r="T12" s="32">
        <f t="shared" si="3"/>
        <v>3027720</v>
      </c>
      <c r="U12" s="32">
        <f t="shared" si="3"/>
        <v>3032720</v>
      </c>
      <c r="V12" s="32">
        <f t="shared" si="3"/>
        <v>3027720</v>
      </c>
      <c r="W12" s="32">
        <f t="shared" si="3"/>
        <v>3032720</v>
      </c>
      <c r="X12" s="32">
        <f t="shared" si="3"/>
        <v>3027720</v>
      </c>
      <c r="Y12" s="32">
        <f t="shared" si="3"/>
        <v>3032720</v>
      </c>
      <c r="Z12" s="32">
        <f t="shared" si="3"/>
        <v>3027720</v>
      </c>
      <c r="AA12" s="32">
        <f t="shared" si="3"/>
        <v>3032720</v>
      </c>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5"/>
    </row>
    <row r="13" spans="2:108" ht="36.9" customHeight="1" x14ac:dyDescent="0.45">
      <c r="B13" s="29" t="s">
        <v>21</v>
      </c>
      <c r="C13" s="31">
        <f>IF(Summary!C8="Max",SUM(T21:T37),IF(Summary!C8="Min",SUM(S21:S37),SUM(R21:R37)))</f>
        <v>0</v>
      </c>
      <c r="D13" s="30">
        <f>R19</f>
        <v>5</v>
      </c>
      <c r="E13" s="18"/>
      <c r="F13" s="1"/>
      <c r="G13" s="1"/>
      <c r="H13" s="1"/>
      <c r="I13" s="1"/>
      <c r="O13" s="1"/>
      <c r="P13" s="1"/>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row>
    <row r="14" spans="2:108" ht="36.9" customHeight="1" x14ac:dyDescent="0.45">
      <c r="B14" s="29" t="s">
        <v>21</v>
      </c>
      <c r="C14" s="28">
        <f>IF(Summary!C8="Max",SUM(W21:W37),IF(Summary!C8="Min",SUM(V21:V37),SUM(U21:U37)))</f>
        <v>0</v>
      </c>
      <c r="D14" s="27">
        <f>U19</f>
        <v>7</v>
      </c>
      <c r="F14" s="20" t="s">
        <v>22</v>
      </c>
      <c r="G14" s="26">
        <v>20</v>
      </c>
      <c r="H14" s="133"/>
      <c r="I14" s="133"/>
      <c r="L14" s="163" t="str">
        <f>Summary!C8</f>
        <v>Estimate</v>
      </c>
      <c r="M14" s="163"/>
      <c r="O14" s="1"/>
      <c r="P14" s="1"/>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row>
    <row r="15" spans="2:108" ht="36.9" customHeight="1" thickBot="1" x14ac:dyDescent="0.5">
      <c r="B15" s="25" t="s">
        <v>21</v>
      </c>
      <c r="C15" s="24">
        <f>IF(Summary!C8="Max",SUM(Z21:Z37),IF(Summary!C8="Min",SUM(Y21:Y37),SUM(X21:X37)))</f>
        <v>0</v>
      </c>
      <c r="D15" s="23">
        <f>X19</f>
        <v>10</v>
      </c>
      <c r="F15" s="20" t="s">
        <v>20</v>
      </c>
      <c r="G15" s="22">
        <f>$G$12+NPV($C$8,$H$12:$AA$12)</f>
        <v>37763079.133296959</v>
      </c>
      <c r="H15" s="134"/>
      <c r="I15" s="134"/>
      <c r="L15" s="164"/>
      <c r="M15" s="164"/>
      <c r="O15" s="1"/>
      <c r="P15" s="1"/>
    </row>
    <row r="16" spans="2:108" ht="36.9" customHeight="1" x14ac:dyDescent="0.45">
      <c r="B16" s="20"/>
      <c r="C16" s="19"/>
      <c r="D16" s="21"/>
      <c r="E16" s="1"/>
      <c r="F16" s="20" t="s">
        <v>19</v>
      </c>
      <c r="G16" s="22">
        <f>G15/G14</f>
        <v>1888153.9566648479</v>
      </c>
      <c r="H16" s="134"/>
      <c r="I16" s="134"/>
      <c r="J16" s="1"/>
      <c r="O16" s="1"/>
      <c r="P16" s="1"/>
    </row>
    <row r="17" spans="1:26" ht="36.9" customHeight="1" x14ac:dyDescent="0.45">
      <c r="B17" s="20"/>
      <c r="C17" s="19"/>
      <c r="D17" s="21"/>
      <c r="E17" s="18"/>
      <c r="F17" s="20"/>
      <c r="G17" s="19"/>
      <c r="H17" s="19"/>
      <c r="I17" s="19"/>
      <c r="O17" s="1"/>
      <c r="P17" s="1"/>
    </row>
    <row r="18" spans="1:26" ht="36.9" customHeight="1" x14ac:dyDescent="0.45">
      <c r="B18" s="1"/>
      <c r="C18" s="1"/>
      <c r="D18" s="1"/>
      <c r="E18" s="18"/>
      <c r="F18" s="18"/>
      <c r="G18" s="1"/>
      <c r="H18" s="1"/>
      <c r="I18" s="1"/>
      <c r="J18" s="1"/>
      <c r="K18" s="1"/>
      <c r="L18" s="165" t="s">
        <v>18</v>
      </c>
      <c r="M18" s="166"/>
      <c r="N18" s="166"/>
      <c r="O18" s="166"/>
      <c r="P18" s="166"/>
      <c r="Q18" s="166"/>
      <c r="R18" s="166"/>
      <c r="S18" s="166"/>
      <c r="T18" s="166"/>
      <c r="U18" s="166"/>
      <c r="V18" s="166"/>
      <c r="W18" s="166"/>
      <c r="X18" s="166"/>
      <c r="Y18" s="166"/>
      <c r="Z18" s="166"/>
    </row>
    <row r="19" spans="1:26" ht="51.6" customHeight="1" x14ac:dyDescent="0.45">
      <c r="A19" s="17"/>
      <c r="B19" s="1"/>
      <c r="C19" s="1"/>
      <c r="D19" s="1"/>
      <c r="E19" s="1"/>
      <c r="F19" s="1"/>
      <c r="G19" s="1"/>
      <c r="H19" s="1"/>
      <c r="I19" s="151" t="s">
        <v>17</v>
      </c>
      <c r="J19" s="152"/>
      <c r="K19" s="153"/>
      <c r="L19" s="154">
        <v>1</v>
      </c>
      <c r="M19" s="155"/>
      <c r="N19" s="156"/>
      <c r="O19" s="154">
        <v>2</v>
      </c>
      <c r="P19" s="155"/>
      <c r="Q19" s="156"/>
      <c r="R19" s="148">
        <v>5</v>
      </c>
      <c r="S19" s="149"/>
      <c r="T19" s="150"/>
      <c r="U19" s="148">
        <v>7</v>
      </c>
      <c r="V19" s="149"/>
      <c r="W19" s="150"/>
      <c r="X19" s="148">
        <v>10</v>
      </c>
      <c r="Y19" s="149"/>
      <c r="Z19" s="150"/>
    </row>
    <row r="20" spans="1:26" ht="72.599999999999994" customHeight="1" x14ac:dyDescent="0.45">
      <c r="A20" s="16"/>
      <c r="B20" s="15" t="s">
        <v>16</v>
      </c>
      <c r="C20" s="15" t="s">
        <v>15</v>
      </c>
      <c r="D20" s="15" t="s">
        <v>14</v>
      </c>
      <c r="E20" s="15" t="s">
        <v>13</v>
      </c>
      <c r="F20" s="15" t="s">
        <v>12</v>
      </c>
      <c r="G20" s="15" t="s">
        <v>80</v>
      </c>
      <c r="H20" s="15" t="s">
        <v>11</v>
      </c>
      <c r="I20" s="14" t="s">
        <v>10</v>
      </c>
      <c r="J20" s="14" t="s">
        <v>9</v>
      </c>
      <c r="K20" s="14" t="s">
        <v>8</v>
      </c>
      <c r="L20" s="14" t="s">
        <v>10</v>
      </c>
      <c r="M20" s="14" t="s">
        <v>9</v>
      </c>
      <c r="N20" s="14" t="s">
        <v>8</v>
      </c>
      <c r="O20" s="14" t="s">
        <v>10</v>
      </c>
      <c r="P20" s="14" t="s">
        <v>9</v>
      </c>
      <c r="Q20" s="14" t="s">
        <v>8</v>
      </c>
      <c r="R20" s="14" t="s">
        <v>10</v>
      </c>
      <c r="S20" s="14" t="s">
        <v>9</v>
      </c>
      <c r="T20" s="14" t="s">
        <v>8</v>
      </c>
      <c r="U20" s="14" t="s">
        <v>10</v>
      </c>
      <c r="V20" s="14" t="s">
        <v>9</v>
      </c>
      <c r="W20" s="14" t="s">
        <v>8</v>
      </c>
      <c r="X20" s="14" t="s">
        <v>10</v>
      </c>
      <c r="Y20" s="14" t="s">
        <v>9</v>
      </c>
      <c r="Z20" s="14" t="s">
        <v>8</v>
      </c>
    </row>
    <row r="21" spans="1:26" ht="140.4" x14ac:dyDescent="0.45">
      <c r="A21" s="139">
        <v>1</v>
      </c>
      <c r="B21" s="142" t="s">
        <v>76</v>
      </c>
      <c r="C21" s="142" t="s">
        <v>87</v>
      </c>
      <c r="D21" s="145">
        <f>C9</f>
        <v>100000</v>
      </c>
      <c r="E21" s="190" t="s">
        <v>7</v>
      </c>
      <c r="F21" s="96" t="s">
        <v>79</v>
      </c>
      <c r="G21" s="184"/>
      <c r="H21" s="184"/>
      <c r="I21" s="186"/>
      <c r="J21" s="186"/>
      <c r="K21" s="186"/>
      <c r="L21" s="186"/>
      <c r="M21" s="186"/>
      <c r="N21" s="186"/>
      <c r="O21" s="186"/>
      <c r="P21" s="186"/>
      <c r="Q21" s="186"/>
      <c r="R21" s="186"/>
      <c r="S21" s="186"/>
      <c r="T21" s="186"/>
      <c r="U21" s="186"/>
      <c r="V21" s="186"/>
      <c r="W21" s="186"/>
      <c r="X21" s="186"/>
      <c r="Y21" s="186"/>
      <c r="Z21" s="186"/>
    </row>
    <row r="22" spans="1:26" ht="70.2" x14ac:dyDescent="0.45">
      <c r="A22" s="140"/>
      <c r="B22" s="143"/>
      <c r="C22" s="143"/>
      <c r="D22" s="146"/>
      <c r="E22" s="8" t="s">
        <v>6</v>
      </c>
      <c r="F22" s="192" t="s">
        <v>98</v>
      </c>
      <c r="G22" s="132" t="s">
        <v>99</v>
      </c>
      <c r="H22" s="131" t="s">
        <v>94</v>
      </c>
      <c r="I22" s="76"/>
      <c r="J22" s="76"/>
      <c r="K22" s="76"/>
      <c r="L22" s="76">
        <f>0.2*D21+3*500</f>
        <v>21500</v>
      </c>
      <c r="M22" s="91">
        <f>L22-L22*Summary!$C$7</f>
        <v>17200</v>
      </c>
      <c r="N22" s="91">
        <f>L22+L22*Summary!$C$7</f>
        <v>25800</v>
      </c>
      <c r="O22" s="76"/>
      <c r="P22" s="76"/>
      <c r="Q22" s="76"/>
      <c r="R22" s="76"/>
      <c r="S22" s="76"/>
      <c r="T22" s="76"/>
      <c r="U22" s="76"/>
      <c r="V22" s="76"/>
      <c r="W22" s="76"/>
      <c r="X22" s="76"/>
      <c r="Y22" s="76"/>
      <c r="Z22" s="76"/>
    </row>
    <row r="23" spans="1:26" ht="93.6" x14ac:dyDescent="0.45">
      <c r="A23" s="140"/>
      <c r="B23" s="143"/>
      <c r="C23" s="143"/>
      <c r="D23" s="146"/>
      <c r="E23" s="8" t="s">
        <v>5</v>
      </c>
      <c r="F23" s="132" t="s">
        <v>97</v>
      </c>
      <c r="G23" s="132" t="s">
        <v>96</v>
      </c>
      <c r="H23" s="7" t="s">
        <v>91</v>
      </c>
      <c r="I23" s="76"/>
      <c r="J23" s="76"/>
      <c r="K23" s="76"/>
      <c r="L23" s="76">
        <f>0.5*50*D21</f>
        <v>2500000</v>
      </c>
      <c r="M23" s="76">
        <f>0.5*D21*40</f>
        <v>2000000</v>
      </c>
      <c r="N23" s="76">
        <f>0.5*60*D21</f>
        <v>3000000</v>
      </c>
      <c r="O23" s="76"/>
      <c r="P23" s="76"/>
      <c r="Q23" s="76"/>
      <c r="R23" s="76"/>
      <c r="S23" s="76"/>
      <c r="T23" s="76"/>
      <c r="U23" s="76"/>
      <c r="V23" s="76"/>
      <c r="W23" s="76"/>
      <c r="X23" s="76"/>
      <c r="Y23" s="76"/>
      <c r="Z23" s="76"/>
    </row>
    <row r="24" spans="1:26" ht="46.8" x14ac:dyDescent="0.45">
      <c r="A24" s="140"/>
      <c r="B24" s="143"/>
      <c r="C24" s="143"/>
      <c r="D24" s="146"/>
      <c r="E24" s="8" t="s">
        <v>4</v>
      </c>
      <c r="F24" s="132" t="s">
        <v>95</v>
      </c>
      <c r="G24" s="132"/>
      <c r="H24" s="7"/>
      <c r="I24" s="76"/>
      <c r="J24" s="76"/>
      <c r="K24" s="76"/>
      <c r="L24" s="76"/>
      <c r="M24" s="76"/>
      <c r="N24" s="76"/>
      <c r="O24" s="76"/>
      <c r="P24" s="76"/>
      <c r="Q24" s="76"/>
      <c r="R24" s="76"/>
      <c r="S24" s="76"/>
      <c r="T24" s="76"/>
      <c r="U24" s="76"/>
      <c r="V24" s="76"/>
      <c r="W24" s="76"/>
      <c r="X24" s="76"/>
      <c r="Y24" s="76"/>
      <c r="Z24" s="76"/>
    </row>
    <row r="25" spans="1:26" x14ac:dyDescent="0.45">
      <c r="A25" s="140"/>
      <c r="B25" s="143"/>
      <c r="C25" s="143"/>
      <c r="D25" s="146"/>
      <c r="E25" s="8" t="s">
        <v>3</v>
      </c>
      <c r="F25" s="132" t="s">
        <v>86</v>
      </c>
      <c r="G25" s="132"/>
      <c r="H25" s="7" t="s">
        <v>92</v>
      </c>
      <c r="I25" s="76">
        <f>SUM(I22:I24,I27)*0.2</f>
        <v>100</v>
      </c>
      <c r="J25" s="76">
        <f t="shared" ref="J25:K25" si="4">SUM(J22:J24,J27)*0.2</f>
        <v>80</v>
      </c>
      <c r="K25" s="76">
        <f t="shared" si="4"/>
        <v>120</v>
      </c>
      <c r="L25" s="76">
        <f>SUM(L22:L24,L27)*0.2</f>
        <v>504620</v>
      </c>
      <c r="M25" s="76">
        <f t="shared" ref="M25" si="5">SUM(M22:M24,M27)*0.2</f>
        <v>403696</v>
      </c>
      <c r="N25" s="76">
        <f t="shared" ref="N25" si="6">SUM(N22:N24,N27)*0.2</f>
        <v>605544</v>
      </c>
      <c r="O25" s="76"/>
      <c r="P25" s="76"/>
      <c r="Q25" s="76"/>
      <c r="R25" s="76"/>
      <c r="S25" s="76"/>
      <c r="T25" s="76"/>
      <c r="U25" s="76"/>
      <c r="V25" s="76"/>
      <c r="W25" s="76"/>
      <c r="X25" s="76"/>
      <c r="Y25" s="76"/>
      <c r="Z25" s="76"/>
    </row>
    <row r="26" spans="1:26" ht="46.8" x14ac:dyDescent="0.45">
      <c r="A26" s="140"/>
      <c r="B26" s="143"/>
      <c r="C26" s="143"/>
      <c r="D26" s="146"/>
      <c r="E26" s="183" t="s">
        <v>2</v>
      </c>
      <c r="F26" s="96" t="s">
        <v>85</v>
      </c>
      <c r="G26" s="184"/>
      <c r="H26" s="185"/>
      <c r="I26" s="186"/>
      <c r="J26" s="186"/>
      <c r="K26" s="186"/>
      <c r="L26" s="186"/>
      <c r="M26" s="186"/>
      <c r="N26" s="186"/>
      <c r="O26" s="186"/>
      <c r="P26" s="186"/>
      <c r="Q26" s="186"/>
      <c r="R26" s="186"/>
      <c r="S26" s="186"/>
      <c r="T26" s="186"/>
      <c r="U26" s="186"/>
      <c r="V26" s="186"/>
      <c r="W26" s="186"/>
      <c r="X26" s="186"/>
      <c r="Y26" s="186"/>
      <c r="Z26" s="186"/>
    </row>
    <row r="27" spans="1:26" ht="117" x14ac:dyDescent="0.45">
      <c r="A27" s="140"/>
      <c r="B27" s="143"/>
      <c r="C27" s="143"/>
      <c r="D27" s="146"/>
      <c r="E27" s="8" t="s">
        <v>1</v>
      </c>
      <c r="F27" s="132" t="s">
        <v>101</v>
      </c>
      <c r="G27" s="132" t="s">
        <v>102</v>
      </c>
      <c r="H27" s="7" t="s">
        <v>93</v>
      </c>
      <c r="I27" s="191">
        <v>500</v>
      </c>
      <c r="J27" s="91">
        <f>I27-I27*Summary!$C$7</f>
        <v>400</v>
      </c>
      <c r="K27" s="91">
        <f>I27+I27*Summary!$C$7</f>
        <v>600</v>
      </c>
      <c r="L27" s="76">
        <f>100*16</f>
        <v>1600</v>
      </c>
      <c r="M27" s="91">
        <f>L27-L27*Summary!$C$7</f>
        <v>1280</v>
      </c>
      <c r="N27" s="91">
        <f>L27+L27*Summary!$C$7</f>
        <v>1920</v>
      </c>
      <c r="O27" s="76"/>
      <c r="P27" s="76"/>
      <c r="Q27" s="76"/>
      <c r="R27" s="76"/>
      <c r="S27" s="76"/>
      <c r="T27" s="76"/>
      <c r="U27" s="76"/>
      <c r="V27" s="76"/>
      <c r="W27" s="76"/>
      <c r="X27" s="76"/>
      <c r="Y27" s="91"/>
      <c r="Z27" s="91"/>
    </row>
    <row r="28" spans="1:26" x14ac:dyDescent="0.45">
      <c r="A28" s="141"/>
      <c r="B28" s="144"/>
      <c r="C28" s="144"/>
      <c r="D28" s="147"/>
      <c r="E28" s="183" t="s">
        <v>0</v>
      </c>
      <c r="F28" s="184"/>
      <c r="G28" s="184"/>
      <c r="H28" s="185"/>
      <c r="I28" s="186"/>
      <c r="J28" s="186"/>
      <c r="K28" s="186"/>
      <c r="L28" s="186"/>
      <c r="M28" s="186"/>
      <c r="N28" s="186"/>
      <c r="O28" s="186"/>
      <c r="P28" s="186"/>
      <c r="Q28" s="186"/>
      <c r="R28" s="186"/>
      <c r="S28" s="186"/>
      <c r="T28" s="186"/>
      <c r="U28" s="186"/>
      <c r="V28" s="186"/>
      <c r="W28" s="186"/>
      <c r="X28" s="186"/>
      <c r="Y28" s="186"/>
      <c r="Z28" s="186"/>
    </row>
    <row r="29" spans="1:26" ht="12" customHeight="1" x14ac:dyDescent="0.45">
      <c r="A29" s="13"/>
      <c r="B29" s="11"/>
      <c r="C29" s="11"/>
      <c r="D29" s="12"/>
      <c r="E29" s="11"/>
      <c r="F29" s="11"/>
      <c r="G29" s="11"/>
      <c r="H29" s="11"/>
      <c r="I29" s="94"/>
      <c r="J29" s="94"/>
      <c r="K29" s="94"/>
      <c r="L29" s="94"/>
      <c r="M29" s="94"/>
      <c r="N29" s="94"/>
      <c r="O29" s="94"/>
      <c r="P29" s="94"/>
      <c r="Q29" s="94"/>
      <c r="R29" s="94"/>
      <c r="S29" s="94"/>
      <c r="T29" s="94"/>
      <c r="U29" s="94"/>
      <c r="V29" s="94"/>
      <c r="W29" s="94"/>
      <c r="X29" s="94"/>
      <c r="Y29" s="94"/>
      <c r="Z29" s="94"/>
    </row>
    <row r="30" spans="1:26" ht="93.6" x14ac:dyDescent="0.45">
      <c r="A30" s="139">
        <v>2</v>
      </c>
      <c r="B30" s="142" t="s">
        <v>77</v>
      </c>
      <c r="C30" s="142" t="s">
        <v>88</v>
      </c>
      <c r="D30" s="145"/>
      <c r="E30" s="10" t="s">
        <v>7</v>
      </c>
      <c r="F30" s="63" t="s">
        <v>89</v>
      </c>
      <c r="G30" s="131" t="s">
        <v>84</v>
      </c>
      <c r="H30" s="131" t="s">
        <v>90</v>
      </c>
      <c r="I30" s="76"/>
      <c r="J30" s="76"/>
      <c r="K30" s="76"/>
      <c r="L30" s="91"/>
      <c r="M30" s="91"/>
      <c r="N30" s="91"/>
      <c r="O30" s="91">
        <v>5000</v>
      </c>
      <c r="P30" s="91">
        <f>O30-O30*Summary!$C$7</f>
        <v>4000</v>
      </c>
      <c r="Q30" s="91">
        <f>O30+O30*Summary!$C$7</f>
        <v>6000</v>
      </c>
      <c r="R30" s="91"/>
      <c r="S30" s="91"/>
      <c r="T30" s="91"/>
      <c r="U30" s="91"/>
      <c r="V30" s="91"/>
      <c r="W30" s="91"/>
      <c r="X30" s="91"/>
      <c r="Y30" s="91"/>
      <c r="Z30" s="91"/>
    </row>
    <row r="31" spans="1:26" ht="54.6" customHeight="1" x14ac:dyDescent="0.45">
      <c r="A31" s="140"/>
      <c r="B31" s="143"/>
      <c r="C31" s="143"/>
      <c r="D31" s="146"/>
      <c r="E31" s="183" t="s">
        <v>6</v>
      </c>
      <c r="F31" s="96" t="s">
        <v>78</v>
      </c>
      <c r="G31" s="184"/>
      <c r="H31" s="185"/>
      <c r="I31" s="186"/>
      <c r="J31" s="186"/>
      <c r="K31" s="186"/>
      <c r="L31" s="186"/>
      <c r="M31" s="186"/>
      <c r="N31" s="186"/>
      <c r="O31" s="186"/>
      <c r="P31" s="186"/>
      <c r="Q31" s="186"/>
      <c r="R31" s="186"/>
      <c r="S31" s="186"/>
      <c r="T31" s="186"/>
      <c r="U31" s="186"/>
      <c r="V31" s="186"/>
      <c r="W31" s="186"/>
      <c r="X31" s="186"/>
      <c r="Y31" s="186"/>
      <c r="Z31" s="186"/>
    </row>
    <row r="32" spans="1:26" ht="46.8" x14ac:dyDescent="0.45">
      <c r="A32" s="140"/>
      <c r="B32" s="143"/>
      <c r="C32" s="143"/>
      <c r="D32" s="146"/>
      <c r="E32" s="183" t="s">
        <v>5</v>
      </c>
      <c r="F32" s="184"/>
      <c r="G32" s="184"/>
      <c r="H32" s="185"/>
      <c r="I32" s="186"/>
      <c r="J32" s="186"/>
      <c r="K32" s="186"/>
      <c r="L32" s="186"/>
      <c r="M32" s="186"/>
      <c r="N32" s="186"/>
      <c r="O32" s="186"/>
      <c r="P32" s="186"/>
      <c r="Q32" s="186"/>
      <c r="R32" s="186"/>
      <c r="S32" s="186"/>
      <c r="T32" s="186"/>
      <c r="U32" s="186"/>
      <c r="V32" s="186"/>
      <c r="W32" s="186"/>
      <c r="X32" s="186"/>
      <c r="Y32" s="186"/>
      <c r="Z32" s="186"/>
    </row>
    <row r="33" spans="1:26" ht="46.8" x14ac:dyDescent="0.45">
      <c r="A33" s="140"/>
      <c r="B33" s="143"/>
      <c r="C33" s="143"/>
      <c r="D33" s="146"/>
      <c r="E33" s="183" t="s">
        <v>4</v>
      </c>
      <c r="F33" s="184"/>
      <c r="G33" s="184"/>
      <c r="H33" s="185"/>
      <c r="I33" s="186"/>
      <c r="J33" s="186"/>
      <c r="K33" s="186"/>
      <c r="L33" s="186"/>
      <c r="M33" s="186"/>
      <c r="N33" s="186"/>
      <c r="O33" s="186"/>
      <c r="P33" s="186"/>
      <c r="Q33" s="186"/>
      <c r="R33" s="186"/>
      <c r="S33" s="186"/>
      <c r="T33" s="186"/>
      <c r="U33" s="186"/>
      <c r="V33" s="186"/>
      <c r="W33" s="186"/>
      <c r="X33" s="186"/>
      <c r="Y33" s="186"/>
      <c r="Z33" s="186"/>
    </row>
    <row r="34" spans="1:26" x14ac:dyDescent="0.45">
      <c r="A34" s="140"/>
      <c r="B34" s="143"/>
      <c r="C34" s="143"/>
      <c r="D34" s="146"/>
      <c r="E34" s="183" t="s">
        <v>3</v>
      </c>
      <c r="F34" s="184"/>
      <c r="G34" s="184"/>
      <c r="H34" s="185"/>
      <c r="I34" s="186"/>
      <c r="J34" s="186"/>
      <c r="K34" s="186"/>
      <c r="L34" s="186"/>
      <c r="M34" s="186"/>
      <c r="N34" s="186"/>
      <c r="O34" s="186"/>
      <c r="P34" s="186"/>
      <c r="Q34" s="186"/>
      <c r="R34" s="186"/>
      <c r="S34" s="186"/>
      <c r="T34" s="186"/>
      <c r="U34" s="186"/>
      <c r="V34" s="186"/>
      <c r="W34" s="186"/>
      <c r="X34" s="186"/>
      <c r="Y34" s="186"/>
      <c r="Z34" s="186"/>
    </row>
    <row r="35" spans="1:26" x14ac:dyDescent="0.45">
      <c r="A35" s="140"/>
      <c r="B35" s="143"/>
      <c r="C35" s="143"/>
      <c r="D35" s="146"/>
      <c r="E35" s="183" t="s">
        <v>2</v>
      </c>
      <c r="F35" s="184"/>
      <c r="G35" s="184"/>
      <c r="H35" s="185"/>
      <c r="I35" s="186"/>
      <c r="J35" s="186"/>
      <c r="K35" s="186"/>
      <c r="L35" s="186"/>
      <c r="M35" s="186"/>
      <c r="N35" s="186"/>
      <c r="O35" s="186"/>
      <c r="P35" s="186"/>
      <c r="Q35" s="186"/>
      <c r="R35" s="186"/>
      <c r="S35" s="186"/>
      <c r="T35" s="186"/>
      <c r="U35" s="186"/>
      <c r="V35" s="186"/>
      <c r="W35" s="186"/>
      <c r="X35" s="186"/>
      <c r="Y35" s="186"/>
      <c r="Z35" s="186"/>
    </row>
    <row r="36" spans="1:26" ht="46.8" x14ac:dyDescent="0.45">
      <c r="A36" s="140"/>
      <c r="B36" s="143"/>
      <c r="C36" s="143"/>
      <c r="D36" s="146"/>
      <c r="E36" s="183" t="s">
        <v>1</v>
      </c>
      <c r="F36" s="184"/>
      <c r="G36" s="184"/>
      <c r="H36" s="185"/>
      <c r="I36" s="186"/>
      <c r="J36" s="186"/>
      <c r="K36" s="186"/>
      <c r="L36" s="186"/>
      <c r="M36" s="186"/>
      <c r="N36" s="186"/>
      <c r="O36" s="186"/>
      <c r="P36" s="186"/>
      <c r="Q36" s="186"/>
      <c r="R36" s="186"/>
      <c r="S36" s="186"/>
      <c r="T36" s="186"/>
      <c r="U36" s="186"/>
      <c r="V36" s="186"/>
      <c r="W36" s="186"/>
      <c r="X36" s="186"/>
      <c r="Y36" s="186"/>
      <c r="Z36" s="186"/>
    </row>
    <row r="37" spans="1:26" x14ac:dyDescent="0.45">
      <c r="A37" s="141"/>
      <c r="B37" s="144"/>
      <c r="C37" s="144"/>
      <c r="D37" s="147"/>
      <c r="E37" s="183" t="s">
        <v>0</v>
      </c>
      <c r="F37" s="184"/>
      <c r="G37" s="184"/>
      <c r="H37" s="185"/>
      <c r="I37" s="186"/>
      <c r="J37" s="186"/>
      <c r="K37" s="186"/>
      <c r="L37" s="186"/>
      <c r="M37" s="186"/>
      <c r="N37" s="186"/>
      <c r="O37" s="186"/>
      <c r="P37" s="186"/>
      <c r="Q37" s="186"/>
      <c r="R37" s="186"/>
      <c r="S37" s="186"/>
      <c r="T37" s="186"/>
      <c r="U37" s="186"/>
      <c r="V37" s="186"/>
      <c r="W37" s="186"/>
      <c r="X37" s="186"/>
      <c r="Y37" s="186"/>
      <c r="Z37" s="186"/>
    </row>
    <row r="38" spans="1:26" ht="12" customHeight="1" x14ac:dyDescent="0.45">
      <c r="A38" s="13"/>
      <c r="B38" s="11"/>
      <c r="C38" s="11"/>
      <c r="D38" s="12"/>
      <c r="E38" s="11"/>
      <c r="F38" s="11"/>
      <c r="G38" s="11"/>
      <c r="H38" s="11"/>
      <c r="I38" s="92"/>
      <c r="J38" s="92"/>
      <c r="K38" s="92"/>
      <c r="L38" s="93"/>
      <c r="M38" s="94"/>
      <c r="N38" s="94"/>
      <c r="O38" s="94"/>
      <c r="P38" s="94"/>
      <c r="Q38" s="94"/>
      <c r="R38" s="94"/>
      <c r="S38" s="94"/>
      <c r="T38" s="94"/>
      <c r="U38" s="94"/>
      <c r="V38" s="94"/>
      <c r="W38" s="94"/>
      <c r="X38" s="94"/>
      <c r="Y38" s="94"/>
      <c r="Z38" s="94"/>
    </row>
    <row r="39" spans="1:26" x14ac:dyDescent="0.45">
      <c r="B39" s="1"/>
      <c r="C39" s="1"/>
      <c r="D39" s="1"/>
      <c r="E39" s="1"/>
      <c r="F39" s="1"/>
      <c r="G39" s="1"/>
      <c r="H39" s="1"/>
      <c r="I39" s="1"/>
      <c r="J39" s="1"/>
      <c r="K39" s="1"/>
      <c r="L39" s="1"/>
      <c r="M39" s="1"/>
      <c r="N39" s="1"/>
      <c r="O39" s="1"/>
      <c r="P39" s="1"/>
    </row>
    <row r="40" spans="1:26" x14ac:dyDescent="0.45">
      <c r="B40" s="1"/>
      <c r="C40" s="1"/>
      <c r="D40" s="1"/>
      <c r="E40" s="1"/>
      <c r="F40" s="1"/>
      <c r="G40" s="1"/>
      <c r="H40" s="1"/>
      <c r="I40" s="1"/>
      <c r="J40" s="1"/>
      <c r="K40" s="1"/>
      <c r="L40" s="1"/>
      <c r="M40" s="1"/>
      <c r="N40" s="1"/>
      <c r="O40" s="1"/>
      <c r="P40" s="1"/>
    </row>
    <row r="41" spans="1:26" x14ac:dyDescent="0.45">
      <c r="B41" s="1"/>
      <c r="C41" s="1"/>
      <c r="D41" s="1"/>
      <c r="E41" s="1"/>
      <c r="F41" s="1"/>
      <c r="G41" s="1"/>
      <c r="H41" s="1"/>
      <c r="I41" s="1"/>
      <c r="J41" s="1"/>
      <c r="K41" s="1"/>
      <c r="L41" s="1"/>
      <c r="M41" s="1"/>
      <c r="N41" s="1"/>
      <c r="O41" s="1"/>
      <c r="P41" s="1"/>
    </row>
    <row r="42" spans="1:26" x14ac:dyDescent="0.45">
      <c r="A42" s="5"/>
      <c r="B42" s="1"/>
      <c r="C42" s="1"/>
      <c r="D42" s="1"/>
      <c r="O42" s="4"/>
      <c r="P42" s="3"/>
    </row>
    <row r="43" spans="1:26" x14ac:dyDescent="0.45">
      <c r="A43" s="5"/>
      <c r="B43" s="1"/>
      <c r="C43" s="1"/>
      <c r="D43" s="1"/>
      <c r="O43" s="4"/>
      <c r="P43" s="3"/>
    </row>
    <row r="44" spans="1:26" x14ac:dyDescent="0.45">
      <c r="A44" s="5"/>
      <c r="B44" s="1"/>
      <c r="C44" s="1"/>
      <c r="D44" s="1"/>
      <c r="O44" s="4"/>
      <c r="P44" s="3"/>
    </row>
    <row r="45" spans="1:26" x14ac:dyDescent="0.45">
      <c r="A45" s="5"/>
      <c r="B45" s="1"/>
      <c r="C45" s="1"/>
      <c r="D45" s="1"/>
      <c r="E45" s="1"/>
      <c r="O45" s="4"/>
      <c r="P45" s="3"/>
    </row>
    <row r="46" spans="1:26" x14ac:dyDescent="0.45">
      <c r="A46" s="5"/>
      <c r="B46" s="1"/>
      <c r="C46" s="1"/>
      <c r="D46" s="1"/>
      <c r="E46" s="1"/>
      <c r="O46" s="4"/>
      <c r="P46" s="3"/>
    </row>
    <row r="47" spans="1:26" x14ac:dyDescent="0.45">
      <c r="A47" s="5"/>
      <c r="B47" s="1"/>
      <c r="C47" s="1"/>
      <c r="D47" s="1"/>
      <c r="E47" s="1"/>
      <c r="O47" s="4"/>
      <c r="P47" s="3"/>
    </row>
    <row r="48" spans="1:26" x14ac:dyDescent="0.45">
      <c r="A48" s="5"/>
      <c r="B48" s="1"/>
      <c r="C48" s="1"/>
      <c r="D48" s="1"/>
      <c r="E48" s="1"/>
      <c r="O48" s="4"/>
      <c r="P48" s="3"/>
    </row>
    <row r="49" spans="1:16" x14ac:dyDescent="0.45">
      <c r="A49" s="5"/>
      <c r="B49" s="1"/>
      <c r="C49" s="1"/>
      <c r="D49" s="1"/>
      <c r="E49" s="1"/>
      <c r="O49" s="4"/>
      <c r="P49" s="3"/>
    </row>
    <row r="50" spans="1:16" x14ac:dyDescent="0.45">
      <c r="A50" s="5"/>
      <c r="B50" s="1"/>
      <c r="C50" s="1"/>
      <c r="D50" s="1"/>
      <c r="E50" s="1"/>
      <c r="O50" s="4"/>
      <c r="P50" s="3"/>
    </row>
    <row r="51" spans="1:16" x14ac:dyDescent="0.45">
      <c r="A51" s="5"/>
      <c r="C51" s="1"/>
      <c r="D51" s="1"/>
      <c r="E51" s="1"/>
      <c r="O51" s="4"/>
      <c r="P51" s="3"/>
    </row>
    <row r="52" spans="1:16" x14ac:dyDescent="0.45">
      <c r="A52" s="5"/>
      <c r="C52" s="1"/>
      <c r="D52" s="1"/>
      <c r="E52" s="1"/>
      <c r="O52" s="4"/>
      <c r="P52" s="3"/>
    </row>
    <row r="53" spans="1:16" x14ac:dyDescent="0.45">
      <c r="A53" s="5"/>
      <c r="C53" s="1"/>
      <c r="D53" s="1"/>
      <c r="E53" s="1"/>
      <c r="O53" s="4"/>
      <c r="P53" s="3"/>
    </row>
    <row r="54" spans="1:16" x14ac:dyDescent="0.45">
      <c r="A54" s="5"/>
      <c r="C54" s="1"/>
      <c r="D54" s="1"/>
      <c r="E54" s="1"/>
      <c r="O54" s="4"/>
      <c r="P54" s="3"/>
    </row>
    <row r="55" spans="1:16" x14ac:dyDescent="0.45">
      <c r="A55" s="5"/>
      <c r="E55" s="1"/>
      <c r="O55" s="4"/>
      <c r="P55" s="3"/>
    </row>
    <row r="56" spans="1:16" x14ac:dyDescent="0.45">
      <c r="A56" s="5"/>
      <c r="O56" s="4"/>
      <c r="P56" s="3"/>
    </row>
    <row r="57" spans="1:16" x14ac:dyDescent="0.45">
      <c r="A57" s="5"/>
      <c r="O57" s="4"/>
      <c r="P57" s="3"/>
    </row>
    <row r="58" spans="1:16" x14ac:dyDescent="0.45">
      <c r="A58" s="5"/>
      <c r="O58" s="4"/>
      <c r="P58" s="3"/>
    </row>
    <row r="59" spans="1:16" x14ac:dyDescent="0.45">
      <c r="A59" s="5"/>
      <c r="O59" s="4"/>
      <c r="P59" s="3"/>
    </row>
    <row r="60" spans="1:16" x14ac:dyDescent="0.45">
      <c r="A60" s="5"/>
      <c r="O60" s="4"/>
      <c r="P60" s="3"/>
    </row>
    <row r="61" spans="1:16" x14ac:dyDescent="0.45">
      <c r="A61" s="5"/>
      <c r="O61" s="4"/>
      <c r="P61" s="3"/>
    </row>
    <row r="62" spans="1:16" x14ac:dyDescent="0.45">
      <c r="A62" s="5"/>
      <c r="O62" s="4"/>
      <c r="P62" s="3"/>
    </row>
    <row r="63" spans="1:16" x14ac:dyDescent="0.45">
      <c r="A63" s="5"/>
      <c r="O63" s="4"/>
      <c r="P63" s="3"/>
    </row>
    <row r="64" spans="1:16" x14ac:dyDescent="0.45">
      <c r="A64" s="5"/>
      <c r="O64" s="4"/>
      <c r="P64" s="3"/>
    </row>
    <row r="65" spans="1:16" x14ac:dyDescent="0.45">
      <c r="A65" s="5"/>
      <c r="O65" s="4"/>
      <c r="P65" s="3"/>
    </row>
    <row r="66" spans="1:16" x14ac:dyDescent="0.45">
      <c r="A66" s="5"/>
      <c r="O66" s="4"/>
      <c r="P66" s="3"/>
    </row>
    <row r="67" spans="1:16" x14ac:dyDescent="0.45">
      <c r="O67" s="4"/>
      <c r="P67" s="3"/>
    </row>
    <row r="68" spans="1:16" x14ac:dyDescent="0.45">
      <c r="O68" s="4"/>
      <c r="P68" s="3"/>
    </row>
    <row r="69" spans="1:16" x14ac:dyDescent="0.45">
      <c r="O69" s="4"/>
      <c r="P69" s="3"/>
    </row>
    <row r="70" spans="1:16" x14ac:dyDescent="0.45">
      <c r="O70" s="4"/>
      <c r="P70" s="3"/>
    </row>
    <row r="71" spans="1:16" x14ac:dyDescent="0.45">
      <c r="O71" s="4"/>
      <c r="P71" s="3"/>
    </row>
    <row r="72" spans="1:16" x14ac:dyDescent="0.45">
      <c r="O72" s="4"/>
      <c r="P72" s="3"/>
    </row>
    <row r="73" spans="1:16" x14ac:dyDescent="0.45">
      <c r="O73" s="4"/>
      <c r="P73" s="3"/>
    </row>
    <row r="74" spans="1:16" x14ac:dyDescent="0.45">
      <c r="O74" s="4"/>
      <c r="P74" s="3"/>
    </row>
    <row r="75" spans="1:16" x14ac:dyDescent="0.45">
      <c r="O75" s="4"/>
      <c r="P75" s="3"/>
    </row>
    <row r="76" spans="1:16" x14ac:dyDescent="0.45">
      <c r="O76" s="4"/>
      <c r="P76" s="3"/>
    </row>
    <row r="77" spans="1:16" x14ac:dyDescent="0.45">
      <c r="O77" s="4"/>
      <c r="P77" s="3"/>
    </row>
    <row r="78" spans="1:16" x14ac:dyDescent="0.45">
      <c r="O78" s="4"/>
      <c r="P78" s="3"/>
    </row>
    <row r="79" spans="1:16" x14ac:dyDescent="0.45">
      <c r="O79" s="4"/>
      <c r="P79" s="3"/>
    </row>
    <row r="80" spans="1:16" x14ac:dyDescent="0.45">
      <c r="O80" s="4"/>
      <c r="P80" s="3"/>
    </row>
    <row r="81" spans="15:16" x14ac:dyDescent="0.45">
      <c r="O81" s="4"/>
      <c r="P81" s="3"/>
    </row>
    <row r="82" spans="15:16" x14ac:dyDescent="0.45">
      <c r="O82" s="4"/>
      <c r="P82" s="3"/>
    </row>
    <row r="83" spans="15:16" x14ac:dyDescent="0.45">
      <c r="O83" s="4"/>
      <c r="P83" s="3"/>
    </row>
    <row r="84" spans="15:16" x14ac:dyDescent="0.45">
      <c r="O84" s="4"/>
      <c r="P84" s="3"/>
    </row>
    <row r="85" spans="15:16" x14ac:dyDescent="0.45">
      <c r="O85" s="4"/>
      <c r="P85" s="3"/>
    </row>
    <row r="86" spans="15:16" x14ac:dyDescent="0.45">
      <c r="O86" s="4"/>
      <c r="P86" s="3"/>
    </row>
    <row r="87" spans="15:16" x14ac:dyDescent="0.45">
      <c r="O87" s="4"/>
      <c r="P87" s="3"/>
    </row>
    <row r="88" spans="15:16" x14ac:dyDescent="0.45">
      <c r="O88" s="4"/>
      <c r="P88" s="3"/>
    </row>
    <row r="89" spans="15:16" x14ac:dyDescent="0.45">
      <c r="O89" s="4"/>
      <c r="P89" s="3"/>
    </row>
  </sheetData>
  <mergeCells count="19">
    <mergeCell ref="C2:F2"/>
    <mergeCell ref="C3:F3"/>
    <mergeCell ref="C4:F4"/>
    <mergeCell ref="L14:M15"/>
    <mergeCell ref="L18:Z18"/>
    <mergeCell ref="A30:A37"/>
    <mergeCell ref="B30:B37"/>
    <mergeCell ref="C30:C37"/>
    <mergeCell ref="D30:D37"/>
    <mergeCell ref="X19:Z19"/>
    <mergeCell ref="I19:K19"/>
    <mergeCell ref="L19:N19"/>
    <mergeCell ref="O19:Q19"/>
    <mergeCell ref="R19:T19"/>
    <mergeCell ref="U19:W19"/>
    <mergeCell ref="B21:B28"/>
    <mergeCell ref="A21:A28"/>
    <mergeCell ref="D21:D28"/>
    <mergeCell ref="C21:C28"/>
  </mergeCells>
  <pageMargins left="0.75" right="0.75" top="1" bottom="1" header="0.5" footer="0.5"/>
  <pageSetup paperSize="9" orientation="portrait" horizontalDpi="90" verticalDpi="9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81"/>
  <sheetViews>
    <sheetView topLeftCell="A18" zoomScale="48" zoomScaleNormal="48" workbookViewId="0">
      <selection activeCell="F21" sqref="F21"/>
    </sheetView>
  </sheetViews>
  <sheetFormatPr defaultColWidth="11.44140625" defaultRowHeight="23.4" x14ac:dyDescent="0.45"/>
  <cols>
    <col min="1" max="1" width="6.44140625" style="1" customWidth="1"/>
    <col min="2" max="2" width="53.109375" style="2" customWidth="1"/>
    <col min="3" max="3" width="50.109375" style="2" customWidth="1"/>
    <col min="4" max="4" width="19.44140625" style="2" customWidth="1"/>
    <col min="5" max="5" width="28.109375" style="2" customWidth="1"/>
    <col min="6" max="6" width="65.33203125" style="2" customWidth="1"/>
    <col min="7" max="8" width="31.44140625" style="2" customWidth="1"/>
    <col min="9" max="11" width="23.88671875" style="2" customWidth="1"/>
    <col min="12" max="12" width="27.88671875" style="2" customWidth="1"/>
    <col min="13" max="13" width="30.33203125" style="2" customWidth="1"/>
    <col min="14" max="14" width="24" style="2" bestFit="1" customWidth="1"/>
    <col min="15" max="16" width="21.109375" style="2" customWidth="1"/>
    <col min="17" max="18" width="21.109375" style="1" customWidth="1"/>
    <col min="19" max="19" width="14" style="1" customWidth="1"/>
    <col min="20" max="20" width="14.33203125" style="1" customWidth="1"/>
    <col min="21" max="23" width="21.109375" style="1" customWidth="1"/>
    <col min="24" max="103" width="14.88671875" style="1" customWidth="1"/>
    <col min="104" max="16384" width="11.44140625" style="1"/>
  </cols>
  <sheetData>
    <row r="1" spans="2:107" ht="24" thickBot="1" x14ac:dyDescent="0.5"/>
    <row r="2" spans="2:107" ht="39" customHeight="1" x14ac:dyDescent="0.45">
      <c r="B2" s="59" t="s">
        <v>36</v>
      </c>
      <c r="C2" s="157"/>
      <c r="D2" s="157"/>
      <c r="E2" s="157"/>
      <c r="F2" s="158"/>
      <c r="G2" s="1"/>
      <c r="H2" s="1"/>
      <c r="I2" s="1"/>
      <c r="J2" s="1"/>
      <c r="K2" s="1"/>
      <c r="L2" s="1"/>
      <c r="M2" s="1"/>
      <c r="N2" s="1"/>
      <c r="O2" s="1"/>
      <c r="P2" s="1"/>
    </row>
    <row r="3" spans="2:107" ht="77.099999999999994" customHeight="1" x14ac:dyDescent="0.45">
      <c r="B3" s="58" t="s">
        <v>35</v>
      </c>
      <c r="C3" s="167"/>
      <c r="D3" s="167"/>
      <c r="E3" s="167"/>
      <c r="F3" s="168"/>
      <c r="G3" s="1"/>
      <c r="H3" s="1"/>
      <c r="I3" s="1"/>
      <c r="J3" s="1"/>
      <c r="L3" s="1"/>
      <c r="M3" s="1"/>
      <c r="N3" s="1"/>
      <c r="O3" s="1"/>
      <c r="P3" s="1"/>
    </row>
    <row r="4" spans="2:107" ht="51" customHeight="1" thickBot="1" x14ac:dyDescent="0.5">
      <c r="B4" s="57" t="s">
        <v>51</v>
      </c>
      <c r="C4" s="161"/>
      <c r="D4" s="161"/>
      <c r="E4" s="161"/>
      <c r="F4" s="162"/>
      <c r="G4" s="1"/>
      <c r="M4" s="1"/>
      <c r="N4" s="1"/>
      <c r="O4" s="1"/>
      <c r="P4" s="1"/>
    </row>
    <row r="5" spans="2:107" ht="21.9" customHeight="1" x14ac:dyDescent="0.45">
      <c r="B5" s="56"/>
      <c r="C5" s="18"/>
      <c r="D5" s="18"/>
      <c r="E5" s="18"/>
      <c r="F5" s="18"/>
      <c r="I5" s="1"/>
      <c r="O5" s="1"/>
      <c r="P5" s="1"/>
    </row>
    <row r="6" spans="2:107" ht="21.9" customHeight="1" thickBot="1" x14ac:dyDescent="0.5">
      <c r="B6" s="56"/>
      <c r="C6" s="18"/>
      <c r="D6" s="18"/>
      <c r="E6" s="18"/>
      <c r="F6" s="18"/>
      <c r="I6" s="1"/>
      <c r="O6" s="1"/>
      <c r="P6" s="1"/>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row>
    <row r="7" spans="2:107" ht="36.9" customHeight="1" thickBot="1" x14ac:dyDescent="0.5">
      <c r="B7" s="55" t="s">
        <v>34</v>
      </c>
      <c r="C7" s="54"/>
      <c r="D7" s="53"/>
      <c r="E7" s="18"/>
      <c r="F7" s="52" t="s">
        <v>33</v>
      </c>
      <c r="G7" s="34">
        <v>0</v>
      </c>
      <c r="H7" s="51">
        <v>1</v>
      </c>
      <c r="I7" s="51">
        <v>2</v>
      </c>
      <c r="J7" s="51">
        <v>3</v>
      </c>
      <c r="K7" s="51">
        <v>4</v>
      </c>
      <c r="L7" s="51">
        <v>5</v>
      </c>
      <c r="M7" s="51">
        <v>6</v>
      </c>
      <c r="N7" s="51">
        <v>7</v>
      </c>
      <c r="O7" s="51">
        <v>8</v>
      </c>
      <c r="P7" s="51">
        <v>9</v>
      </c>
      <c r="Q7" s="51">
        <v>10</v>
      </c>
      <c r="R7" s="51">
        <v>11</v>
      </c>
      <c r="S7" s="51">
        <v>12</v>
      </c>
      <c r="T7" s="51">
        <v>13</v>
      </c>
      <c r="U7" s="51">
        <v>14</v>
      </c>
      <c r="V7" s="51">
        <v>15</v>
      </c>
      <c r="W7" s="51">
        <v>16</v>
      </c>
      <c r="X7" s="51">
        <v>17</v>
      </c>
      <c r="Y7" s="51">
        <v>18</v>
      </c>
      <c r="Z7" s="51">
        <v>19</v>
      </c>
      <c r="AA7" s="51">
        <v>20</v>
      </c>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row>
    <row r="8" spans="2:107" ht="36.9" customHeight="1" x14ac:dyDescent="0.45">
      <c r="B8" s="50" t="s">
        <v>32</v>
      </c>
      <c r="C8" s="79">
        <f>Summary!C6</f>
        <v>0.05</v>
      </c>
      <c r="D8" s="48"/>
      <c r="E8" s="18"/>
      <c r="F8" s="47" t="s">
        <v>31</v>
      </c>
      <c r="G8" s="46"/>
      <c r="H8" s="39">
        <f>C11</f>
        <v>0</v>
      </c>
      <c r="I8" s="39">
        <f t="shared" ref="I8:AA8" si="0">$H$8</f>
        <v>0</v>
      </c>
      <c r="J8" s="39">
        <f t="shared" si="0"/>
        <v>0</v>
      </c>
      <c r="K8" s="39">
        <f t="shared" si="0"/>
        <v>0</v>
      </c>
      <c r="L8" s="39">
        <f t="shared" si="0"/>
        <v>0</v>
      </c>
      <c r="M8" s="39">
        <f t="shared" si="0"/>
        <v>0</v>
      </c>
      <c r="N8" s="39">
        <f t="shared" si="0"/>
        <v>0</v>
      </c>
      <c r="O8" s="39">
        <f t="shared" si="0"/>
        <v>0</v>
      </c>
      <c r="P8" s="39">
        <f t="shared" si="0"/>
        <v>0</v>
      </c>
      <c r="Q8" s="39">
        <f t="shared" si="0"/>
        <v>0</v>
      </c>
      <c r="R8" s="39">
        <f t="shared" si="0"/>
        <v>0</v>
      </c>
      <c r="S8" s="39">
        <f t="shared" si="0"/>
        <v>0</v>
      </c>
      <c r="T8" s="39">
        <f t="shared" si="0"/>
        <v>0</v>
      </c>
      <c r="U8" s="39">
        <f t="shared" si="0"/>
        <v>0</v>
      </c>
      <c r="V8" s="39">
        <f t="shared" si="0"/>
        <v>0</v>
      </c>
      <c r="W8" s="39">
        <f t="shared" si="0"/>
        <v>0</v>
      </c>
      <c r="X8" s="39">
        <f t="shared" si="0"/>
        <v>0</v>
      </c>
      <c r="Y8" s="39">
        <f t="shared" si="0"/>
        <v>0</v>
      </c>
      <c r="Z8" s="39">
        <f t="shared" si="0"/>
        <v>0</v>
      </c>
      <c r="AA8" s="39">
        <f t="shared" si="0"/>
        <v>0</v>
      </c>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row>
    <row r="9" spans="2:107" ht="36.9" customHeight="1" thickBot="1" x14ac:dyDescent="0.5">
      <c r="B9" s="29" t="s">
        <v>30</v>
      </c>
      <c r="C9" s="80">
        <f>Summary!C3</f>
        <v>100000</v>
      </c>
      <c r="D9" s="44"/>
      <c r="E9" s="18"/>
      <c r="F9" s="41" t="s">
        <v>29</v>
      </c>
      <c r="G9" s="40"/>
      <c r="H9" s="39" t="str">
        <f t="shared" ref="H9:AA9" si="1">IF(ISODD(H7),"",$C$12)</f>
        <v/>
      </c>
      <c r="I9" s="39">
        <f t="shared" si="1"/>
        <v>0</v>
      </c>
      <c r="J9" s="39" t="str">
        <f t="shared" si="1"/>
        <v/>
      </c>
      <c r="K9" s="39">
        <f t="shared" si="1"/>
        <v>0</v>
      </c>
      <c r="L9" s="39" t="str">
        <f t="shared" si="1"/>
        <v/>
      </c>
      <c r="M9" s="39">
        <f t="shared" si="1"/>
        <v>0</v>
      </c>
      <c r="N9" s="39" t="str">
        <f t="shared" si="1"/>
        <v/>
      </c>
      <c r="O9" s="39">
        <f t="shared" si="1"/>
        <v>0</v>
      </c>
      <c r="P9" s="39" t="str">
        <f t="shared" si="1"/>
        <v/>
      </c>
      <c r="Q9" s="39">
        <f t="shared" si="1"/>
        <v>0</v>
      </c>
      <c r="R9" s="39" t="str">
        <f t="shared" si="1"/>
        <v/>
      </c>
      <c r="S9" s="39">
        <f t="shared" si="1"/>
        <v>0</v>
      </c>
      <c r="T9" s="39" t="str">
        <f t="shared" si="1"/>
        <v/>
      </c>
      <c r="U9" s="39">
        <f t="shared" si="1"/>
        <v>0</v>
      </c>
      <c r="V9" s="39" t="str">
        <f t="shared" si="1"/>
        <v/>
      </c>
      <c r="W9" s="39">
        <f t="shared" si="1"/>
        <v>0</v>
      </c>
      <c r="X9" s="39" t="str">
        <f t="shared" si="1"/>
        <v/>
      </c>
      <c r="Y9" s="39">
        <f t="shared" si="1"/>
        <v>0</v>
      </c>
      <c r="Z9" s="39" t="str">
        <f t="shared" si="1"/>
        <v/>
      </c>
      <c r="AA9" s="39">
        <f t="shared" si="1"/>
        <v>0</v>
      </c>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row>
    <row r="10" spans="2:107" ht="36.9" customHeight="1" x14ac:dyDescent="0.45">
      <c r="B10" s="29" t="s">
        <v>28</v>
      </c>
      <c r="C10" s="43">
        <f>IF(Summary!C8="Max",SUM(K21:K38),IF(Summary!C8="Min",SUM(J21:J38),SUM(I21:I38)))</f>
        <v>0</v>
      </c>
      <c r="D10" s="42" t="s">
        <v>27</v>
      </c>
      <c r="E10" s="18"/>
      <c r="F10" s="41" t="s">
        <v>26</v>
      </c>
      <c r="G10" s="40"/>
      <c r="H10" s="39">
        <f t="shared" ref="H10:AA10" si="2">IF(ROUND(H7/$D$13,0)=ROUND(H7/$D$13,1),$C$13,0)+IF(ROUND(H7/$D$14,0)=ROUND(H7/$D$14,1),$C$14,0)+IF(ROUND(H7/$D$15,0)=ROUND(H7/$D$15,1),$C$15,0)</f>
        <v>0</v>
      </c>
      <c r="I10" s="39">
        <f t="shared" si="2"/>
        <v>0</v>
      </c>
      <c r="J10" s="39">
        <f t="shared" si="2"/>
        <v>0</v>
      </c>
      <c r="K10" s="39">
        <f t="shared" si="2"/>
        <v>0</v>
      </c>
      <c r="L10" s="39">
        <f t="shared" si="2"/>
        <v>0</v>
      </c>
      <c r="M10" s="39">
        <f t="shared" si="2"/>
        <v>0</v>
      </c>
      <c r="N10" s="39">
        <f t="shared" si="2"/>
        <v>0</v>
      </c>
      <c r="O10" s="39">
        <f t="shared" si="2"/>
        <v>0</v>
      </c>
      <c r="P10" s="39">
        <f t="shared" si="2"/>
        <v>0</v>
      </c>
      <c r="Q10" s="39">
        <f t="shared" si="2"/>
        <v>0</v>
      </c>
      <c r="R10" s="39">
        <f t="shared" si="2"/>
        <v>0</v>
      </c>
      <c r="S10" s="39">
        <f t="shared" si="2"/>
        <v>0</v>
      </c>
      <c r="T10" s="39">
        <f t="shared" si="2"/>
        <v>0</v>
      </c>
      <c r="U10" s="39">
        <f t="shared" si="2"/>
        <v>0</v>
      </c>
      <c r="V10" s="39">
        <f t="shared" si="2"/>
        <v>0</v>
      </c>
      <c r="W10" s="39">
        <f t="shared" si="2"/>
        <v>0</v>
      </c>
      <c r="X10" s="39">
        <f t="shared" si="2"/>
        <v>0</v>
      </c>
      <c r="Y10" s="39">
        <f t="shared" si="2"/>
        <v>0</v>
      </c>
      <c r="Z10" s="39">
        <f t="shared" si="2"/>
        <v>0</v>
      </c>
      <c r="AA10" s="39">
        <f t="shared" si="2"/>
        <v>0</v>
      </c>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row>
    <row r="11" spans="2:107" ht="36.9" customHeight="1" x14ac:dyDescent="0.45">
      <c r="B11" s="29" t="s">
        <v>25</v>
      </c>
      <c r="C11" s="31">
        <f>IF(Summary!C8="Max",SUM(N21:N38),IF(Summary!C8="Min",SUM(M21:M38),SUM(L21:L38)))</f>
        <v>0</v>
      </c>
      <c r="D11" s="35">
        <v>1</v>
      </c>
      <c r="E11" s="18"/>
      <c r="F11" s="38" t="s">
        <v>24</v>
      </c>
      <c r="G11" s="37"/>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row>
    <row r="12" spans="2:107" ht="36.9" customHeight="1" x14ac:dyDescent="0.45">
      <c r="B12" s="29" t="s">
        <v>23</v>
      </c>
      <c r="C12" s="31">
        <f>IF(Summary!C8="Max",SUM(Q21:Q38),IF(Summary!C8="Min",SUM(P21:P38),SUM(O21:O38)))</f>
        <v>0</v>
      </c>
      <c r="D12" s="35">
        <f>O19</f>
        <v>2</v>
      </c>
      <c r="E12" s="18"/>
      <c r="F12" s="34" t="s">
        <v>7</v>
      </c>
      <c r="G12" s="33">
        <f>C10</f>
        <v>0</v>
      </c>
      <c r="H12" s="32">
        <f>SUM(H8:H11)</f>
        <v>0</v>
      </c>
      <c r="I12" s="32">
        <f>SUM(I8:I11)</f>
        <v>0</v>
      </c>
      <c r="J12" s="32">
        <f t="shared" ref="J12:AA12" si="3">SUM(J8:J11)</f>
        <v>0</v>
      </c>
      <c r="K12" s="32">
        <f t="shared" si="3"/>
        <v>0</v>
      </c>
      <c r="L12" s="32">
        <f t="shared" si="3"/>
        <v>0</v>
      </c>
      <c r="M12" s="32">
        <f t="shared" si="3"/>
        <v>0</v>
      </c>
      <c r="N12" s="32">
        <f t="shared" si="3"/>
        <v>0</v>
      </c>
      <c r="O12" s="32">
        <f t="shared" si="3"/>
        <v>0</v>
      </c>
      <c r="P12" s="32">
        <f t="shared" si="3"/>
        <v>0</v>
      </c>
      <c r="Q12" s="32">
        <f t="shared" si="3"/>
        <v>0</v>
      </c>
      <c r="R12" s="32">
        <f t="shared" si="3"/>
        <v>0</v>
      </c>
      <c r="S12" s="32">
        <f t="shared" si="3"/>
        <v>0</v>
      </c>
      <c r="T12" s="32">
        <f t="shared" si="3"/>
        <v>0</v>
      </c>
      <c r="U12" s="32">
        <f t="shared" si="3"/>
        <v>0</v>
      </c>
      <c r="V12" s="32">
        <f t="shared" si="3"/>
        <v>0</v>
      </c>
      <c r="W12" s="32">
        <f t="shared" si="3"/>
        <v>0</v>
      </c>
      <c r="X12" s="32">
        <f t="shared" si="3"/>
        <v>0</v>
      </c>
      <c r="Y12" s="32">
        <f t="shared" si="3"/>
        <v>0</v>
      </c>
      <c r="Z12" s="32">
        <f t="shared" si="3"/>
        <v>0</v>
      </c>
      <c r="AA12" s="32">
        <f t="shared" si="3"/>
        <v>0</v>
      </c>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row>
    <row r="13" spans="2:107" ht="36.9" customHeight="1" x14ac:dyDescent="0.45">
      <c r="B13" s="29" t="s">
        <v>21</v>
      </c>
      <c r="C13" s="31">
        <f>IF(Summary!C8="Max",SUM(T21:T38),IF(Summary!C8="Min",SUM(S21:S38),SUM(R21:R38)))</f>
        <v>0</v>
      </c>
      <c r="D13" s="30">
        <f>R19</f>
        <v>5</v>
      </c>
      <c r="E13" s="18"/>
      <c r="F13" s="1"/>
      <c r="G13" s="1"/>
      <c r="H13" s="1"/>
      <c r="I13" s="1"/>
      <c r="O13" s="1"/>
      <c r="P13" s="1"/>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row>
    <row r="14" spans="2:107" ht="36.9" customHeight="1" x14ac:dyDescent="0.45">
      <c r="B14" s="29" t="s">
        <v>21</v>
      </c>
      <c r="C14" s="28">
        <f>IF(Summary!C8="Max",SUM(W21:W38),IF(Summary!C8="Min",SUM(V21:V38),SUM(U21:U38)))</f>
        <v>0</v>
      </c>
      <c r="D14" s="27">
        <f>U19</f>
        <v>10</v>
      </c>
      <c r="F14" s="20" t="s">
        <v>22</v>
      </c>
      <c r="G14" s="26">
        <v>20</v>
      </c>
      <c r="H14" s="133"/>
      <c r="I14" s="133"/>
      <c r="L14" s="163" t="str">
        <f>Summary!C8</f>
        <v>Estimate</v>
      </c>
      <c r="M14" s="163"/>
      <c r="O14" s="1"/>
      <c r="P14" s="1"/>
    </row>
    <row r="15" spans="2:107" ht="36.9" customHeight="1" thickBot="1" x14ac:dyDescent="0.5">
      <c r="B15" s="25" t="s">
        <v>21</v>
      </c>
      <c r="C15" s="24">
        <f>IF(Summary!C8="Max",SUM(Z21:Z38),IF(Summary!C8="Min",SUM(Y21:Y38),SUM(X21:X38)))</f>
        <v>0</v>
      </c>
      <c r="D15" s="23">
        <f>X19</f>
        <v>15</v>
      </c>
      <c r="F15" s="20" t="s">
        <v>20</v>
      </c>
      <c r="G15" s="22">
        <f>$G$12+NPV($C$8,$H$12:$AA$12)</f>
        <v>0</v>
      </c>
      <c r="H15" s="134"/>
      <c r="I15" s="134"/>
      <c r="L15" s="164"/>
      <c r="M15" s="164"/>
      <c r="O15" s="1"/>
      <c r="P15" s="1"/>
    </row>
    <row r="16" spans="2:107" ht="36.9" customHeight="1" x14ac:dyDescent="0.45">
      <c r="B16" s="20"/>
      <c r="C16" s="19"/>
      <c r="D16" s="21"/>
      <c r="E16" s="1"/>
      <c r="F16" s="20" t="s">
        <v>19</v>
      </c>
      <c r="G16" s="22">
        <f>G15/G14</f>
        <v>0</v>
      </c>
      <c r="H16" s="134"/>
      <c r="I16" s="134"/>
      <c r="J16" s="1"/>
      <c r="O16" s="1"/>
      <c r="P16" s="1"/>
    </row>
    <row r="17" spans="1:26" ht="36.9" customHeight="1" x14ac:dyDescent="0.45">
      <c r="B17" s="20"/>
      <c r="C17" s="19"/>
      <c r="D17" s="21"/>
      <c r="E17" s="18"/>
      <c r="F17" s="20"/>
      <c r="G17" s="19"/>
      <c r="H17" s="19"/>
      <c r="I17" s="19"/>
      <c r="O17" s="1"/>
      <c r="P17" s="1"/>
    </row>
    <row r="18" spans="1:26" ht="36.9" customHeight="1" x14ac:dyDescent="0.45">
      <c r="B18" s="1"/>
      <c r="C18" s="1"/>
      <c r="D18" s="1"/>
      <c r="E18" s="18"/>
      <c r="F18" s="18"/>
      <c r="G18" s="1"/>
      <c r="H18" s="1"/>
      <c r="I18" s="1"/>
      <c r="J18" s="1"/>
      <c r="K18" s="1"/>
      <c r="L18" s="165" t="s">
        <v>18</v>
      </c>
      <c r="M18" s="166"/>
      <c r="N18" s="166"/>
      <c r="O18" s="166"/>
      <c r="P18" s="166"/>
      <c r="Q18" s="166"/>
      <c r="R18" s="166"/>
      <c r="S18" s="166"/>
      <c r="T18" s="166"/>
      <c r="U18" s="166"/>
      <c r="V18" s="166"/>
      <c r="W18" s="166"/>
      <c r="X18" s="166"/>
      <c r="Y18" s="166"/>
      <c r="Z18" s="166"/>
    </row>
    <row r="19" spans="1:26" ht="51.6" customHeight="1" x14ac:dyDescent="0.45">
      <c r="A19" s="17"/>
      <c r="B19" s="1"/>
      <c r="C19" s="1"/>
      <c r="D19" s="1"/>
      <c r="E19" s="1"/>
      <c r="F19" s="1"/>
      <c r="G19" s="1"/>
      <c r="H19" s="1"/>
      <c r="I19" s="151" t="s">
        <v>17</v>
      </c>
      <c r="J19" s="152"/>
      <c r="K19" s="153"/>
      <c r="L19" s="154">
        <v>1</v>
      </c>
      <c r="M19" s="155"/>
      <c r="N19" s="156"/>
      <c r="O19" s="154">
        <v>2</v>
      </c>
      <c r="P19" s="155"/>
      <c r="Q19" s="156"/>
      <c r="R19" s="148">
        <v>5</v>
      </c>
      <c r="S19" s="149"/>
      <c r="T19" s="150"/>
      <c r="U19" s="148">
        <v>10</v>
      </c>
      <c r="V19" s="149"/>
      <c r="W19" s="150"/>
      <c r="X19" s="148">
        <v>15</v>
      </c>
      <c r="Y19" s="149"/>
      <c r="Z19" s="150"/>
    </row>
    <row r="20" spans="1:26" ht="72.599999999999994" customHeight="1" thickBot="1" x14ac:dyDescent="0.5">
      <c r="A20" s="104"/>
      <c r="B20" s="105" t="s">
        <v>16</v>
      </c>
      <c r="C20" s="105" t="s">
        <v>15</v>
      </c>
      <c r="D20" s="105" t="s">
        <v>14</v>
      </c>
      <c r="E20" s="105" t="s">
        <v>13</v>
      </c>
      <c r="F20" s="105" t="s">
        <v>12</v>
      </c>
      <c r="G20" s="15" t="s">
        <v>80</v>
      </c>
      <c r="H20" s="105" t="s">
        <v>11</v>
      </c>
      <c r="I20" s="106" t="s">
        <v>10</v>
      </c>
      <c r="J20" s="106" t="s">
        <v>9</v>
      </c>
      <c r="K20" s="106" t="s">
        <v>8</v>
      </c>
      <c r="L20" s="106" t="s">
        <v>10</v>
      </c>
      <c r="M20" s="106" t="s">
        <v>9</v>
      </c>
      <c r="N20" s="106" t="s">
        <v>8</v>
      </c>
      <c r="O20" s="106" t="s">
        <v>10</v>
      </c>
      <c r="P20" s="106" t="s">
        <v>9</v>
      </c>
      <c r="Q20" s="106" t="s">
        <v>8</v>
      </c>
      <c r="R20" s="106" t="s">
        <v>10</v>
      </c>
      <c r="S20" s="106" t="s">
        <v>9</v>
      </c>
      <c r="T20" s="106" t="s">
        <v>8</v>
      </c>
      <c r="U20" s="106" t="s">
        <v>10</v>
      </c>
      <c r="V20" s="106" t="s">
        <v>9</v>
      </c>
      <c r="W20" s="106" t="s">
        <v>8</v>
      </c>
      <c r="X20" s="106" t="s">
        <v>10</v>
      </c>
      <c r="Y20" s="106" t="s">
        <v>9</v>
      </c>
      <c r="Z20" s="106" t="s">
        <v>8</v>
      </c>
    </row>
    <row r="21" spans="1:26" ht="134.4" customHeight="1" thickBot="1" x14ac:dyDescent="0.5">
      <c r="A21" s="169">
        <v>1</v>
      </c>
      <c r="B21" s="172" t="s">
        <v>53</v>
      </c>
      <c r="C21" s="175" t="s">
        <v>69</v>
      </c>
      <c r="D21" s="176"/>
      <c r="E21" s="107" t="s">
        <v>7</v>
      </c>
      <c r="F21" s="189" t="s">
        <v>79</v>
      </c>
      <c r="G21" s="108"/>
      <c r="H21" s="109"/>
      <c r="I21" s="108"/>
      <c r="J21" s="108"/>
      <c r="K21" s="108"/>
      <c r="L21" s="110"/>
      <c r="M21" s="110"/>
      <c r="N21" s="110"/>
      <c r="O21" s="110"/>
      <c r="P21" s="110"/>
      <c r="Q21" s="110"/>
      <c r="R21" s="110"/>
      <c r="S21" s="110"/>
      <c r="T21" s="110"/>
      <c r="U21" s="110"/>
      <c r="V21" s="110"/>
      <c r="W21" s="110"/>
      <c r="X21" s="110"/>
      <c r="Y21" s="110"/>
      <c r="Z21" s="111"/>
    </row>
    <row r="22" spans="1:26" ht="46.8" x14ac:dyDescent="0.45">
      <c r="A22" s="170"/>
      <c r="B22" s="173"/>
      <c r="C22" s="173"/>
      <c r="D22" s="177"/>
      <c r="E22" s="78" t="s">
        <v>6</v>
      </c>
      <c r="F22" s="100"/>
      <c r="G22" s="97"/>
      <c r="H22" s="78"/>
      <c r="I22" s="97"/>
      <c r="J22" s="97"/>
      <c r="K22" s="97"/>
      <c r="L22" s="9"/>
      <c r="M22" s="9"/>
      <c r="N22" s="9"/>
      <c r="O22" s="9"/>
      <c r="P22" s="9"/>
      <c r="Q22" s="9"/>
      <c r="R22" s="9"/>
      <c r="S22" s="9"/>
      <c r="T22" s="9"/>
      <c r="U22" s="9"/>
      <c r="V22" s="9"/>
      <c r="W22" s="9"/>
      <c r="X22" s="9"/>
      <c r="Y22" s="9"/>
      <c r="Z22" s="112"/>
    </row>
    <row r="23" spans="1:26" ht="46.8" x14ac:dyDescent="0.45">
      <c r="A23" s="170"/>
      <c r="B23" s="173"/>
      <c r="C23" s="173"/>
      <c r="D23" s="177"/>
      <c r="E23" s="77" t="s">
        <v>5</v>
      </c>
      <c r="F23" s="7"/>
      <c r="G23" s="7"/>
      <c r="H23" s="78"/>
      <c r="I23" s="7"/>
      <c r="J23" s="7"/>
      <c r="K23" s="7"/>
      <c r="L23" s="7"/>
      <c r="M23" s="7"/>
      <c r="N23" s="7"/>
      <c r="O23" s="6"/>
      <c r="P23" s="6"/>
      <c r="Q23" s="6"/>
      <c r="R23" s="6"/>
      <c r="S23" s="6"/>
      <c r="T23" s="6"/>
      <c r="U23" s="6"/>
      <c r="V23" s="6"/>
      <c r="W23" s="6"/>
      <c r="X23" s="6"/>
      <c r="Y23" s="6"/>
      <c r="Z23" s="113"/>
    </row>
    <row r="24" spans="1:26" ht="46.8" x14ac:dyDescent="0.45">
      <c r="A24" s="170"/>
      <c r="B24" s="173"/>
      <c r="C24" s="173"/>
      <c r="D24" s="177"/>
      <c r="E24" s="77" t="s">
        <v>4</v>
      </c>
      <c r="F24" s="7"/>
      <c r="G24" s="7"/>
      <c r="H24" s="77"/>
      <c r="I24" s="7"/>
      <c r="J24" s="7"/>
      <c r="K24" s="7"/>
      <c r="L24" s="7"/>
      <c r="M24" s="6"/>
      <c r="N24" s="6"/>
      <c r="O24" s="6"/>
      <c r="P24" s="6"/>
      <c r="Q24" s="6"/>
      <c r="R24" s="6"/>
      <c r="S24" s="6"/>
      <c r="T24" s="6"/>
      <c r="U24" s="6"/>
      <c r="V24" s="6"/>
      <c r="W24" s="6"/>
      <c r="X24" s="6"/>
      <c r="Y24" s="6"/>
      <c r="Z24" s="113"/>
    </row>
    <row r="25" spans="1:26" x14ac:dyDescent="0.45">
      <c r="A25" s="170"/>
      <c r="B25" s="173"/>
      <c r="C25" s="173"/>
      <c r="D25" s="177"/>
      <c r="E25" s="77" t="s">
        <v>3</v>
      </c>
      <c r="F25" s="7"/>
      <c r="G25" s="7"/>
      <c r="H25" s="77"/>
      <c r="I25" s="7"/>
      <c r="J25" s="7"/>
      <c r="K25" s="7"/>
      <c r="L25" s="7"/>
      <c r="M25" s="6"/>
      <c r="N25" s="6"/>
      <c r="O25" s="6"/>
      <c r="P25" s="6"/>
      <c r="Q25" s="6"/>
      <c r="R25" s="6"/>
      <c r="S25" s="6"/>
      <c r="T25" s="6"/>
      <c r="U25" s="6"/>
      <c r="V25" s="6"/>
      <c r="W25" s="6"/>
      <c r="X25" s="6"/>
      <c r="Y25" s="6"/>
      <c r="Z25" s="113"/>
    </row>
    <row r="26" spans="1:26" x14ac:dyDescent="0.45">
      <c r="A26" s="170"/>
      <c r="B26" s="173"/>
      <c r="C26" s="173"/>
      <c r="D26" s="177"/>
      <c r="E26" s="77" t="s">
        <v>2</v>
      </c>
      <c r="F26" s="77"/>
      <c r="G26" s="7"/>
      <c r="H26" s="77"/>
      <c r="I26" s="7"/>
      <c r="J26" s="7"/>
      <c r="K26" s="7"/>
      <c r="L26" s="6"/>
      <c r="M26" s="6"/>
      <c r="N26" s="6"/>
      <c r="O26" s="6"/>
      <c r="P26" s="6"/>
      <c r="Q26" s="6"/>
      <c r="R26" s="6"/>
      <c r="S26" s="6"/>
      <c r="T26" s="6"/>
      <c r="U26" s="6"/>
      <c r="V26" s="6"/>
      <c r="W26" s="6"/>
      <c r="X26" s="6"/>
      <c r="Y26" s="6"/>
      <c r="Z26" s="113"/>
    </row>
    <row r="27" spans="1:26" ht="46.8" x14ac:dyDescent="0.45">
      <c r="A27" s="170"/>
      <c r="B27" s="173"/>
      <c r="C27" s="173"/>
      <c r="D27" s="177"/>
      <c r="E27" s="77" t="s">
        <v>1</v>
      </c>
      <c r="F27" s="7"/>
      <c r="G27" s="7"/>
      <c r="H27" s="77"/>
      <c r="I27" s="7"/>
      <c r="J27" s="7"/>
      <c r="K27" s="7"/>
      <c r="L27" s="6"/>
      <c r="M27" s="6"/>
      <c r="N27" s="6"/>
      <c r="O27" s="6"/>
      <c r="P27" s="6"/>
      <c r="Q27" s="6"/>
      <c r="R27" s="6"/>
      <c r="S27" s="6"/>
      <c r="T27" s="6"/>
      <c r="U27" s="6"/>
      <c r="V27" s="6"/>
      <c r="W27" s="6"/>
      <c r="X27" s="6"/>
      <c r="Y27" s="6"/>
      <c r="Z27" s="113"/>
    </row>
    <row r="28" spans="1:26" ht="24" thickBot="1" x14ac:dyDescent="0.5">
      <c r="A28" s="171"/>
      <c r="B28" s="174"/>
      <c r="C28" s="174"/>
      <c r="D28" s="178"/>
      <c r="E28" s="102" t="s">
        <v>0</v>
      </c>
      <c r="F28" s="101"/>
      <c r="G28" s="101"/>
      <c r="H28" s="101"/>
      <c r="I28" s="101"/>
      <c r="J28" s="101"/>
      <c r="K28" s="101"/>
      <c r="L28" s="103"/>
      <c r="M28" s="103"/>
      <c r="N28" s="103"/>
      <c r="O28" s="103"/>
      <c r="P28" s="103"/>
      <c r="Q28" s="103"/>
      <c r="R28" s="103"/>
      <c r="S28" s="103"/>
      <c r="T28" s="103"/>
      <c r="U28" s="103"/>
      <c r="V28" s="103"/>
      <c r="W28" s="103"/>
      <c r="X28" s="103"/>
      <c r="Y28" s="103"/>
      <c r="Z28" s="115"/>
    </row>
    <row r="29" spans="1:26" s="61" customFormat="1" ht="9.75" customHeight="1" thickBot="1" x14ac:dyDescent="0.5">
      <c r="A29" s="116"/>
      <c r="B29" s="117"/>
      <c r="C29" s="117"/>
      <c r="D29" s="118"/>
      <c r="E29" s="117"/>
      <c r="F29" s="117"/>
      <c r="G29" s="117"/>
      <c r="H29" s="117"/>
      <c r="I29" s="119"/>
      <c r="J29" s="119"/>
      <c r="K29" s="119"/>
      <c r="L29" s="119"/>
      <c r="M29" s="120"/>
      <c r="N29" s="120"/>
      <c r="O29" s="120"/>
      <c r="P29" s="120"/>
      <c r="Q29" s="120"/>
      <c r="R29" s="120"/>
      <c r="S29" s="120"/>
      <c r="T29" s="120"/>
      <c r="U29" s="120"/>
      <c r="V29" s="120"/>
      <c r="W29" s="120"/>
      <c r="X29" s="120"/>
      <c r="Y29" s="120"/>
      <c r="Z29" s="120"/>
    </row>
    <row r="30" spans="1:26" ht="24" thickBot="1" x14ac:dyDescent="0.5">
      <c r="A30" s="169">
        <v>2</v>
      </c>
      <c r="B30" s="179" t="s">
        <v>54</v>
      </c>
      <c r="C30" s="179"/>
      <c r="D30" s="181"/>
      <c r="E30" s="107" t="s">
        <v>7</v>
      </c>
      <c r="F30" s="109"/>
      <c r="G30" s="109"/>
      <c r="H30" s="109"/>
      <c r="I30" s="108"/>
      <c r="J30" s="108"/>
      <c r="K30" s="110"/>
      <c r="L30" s="110"/>
      <c r="M30" s="110"/>
      <c r="N30" s="110"/>
      <c r="O30" s="110"/>
      <c r="P30" s="110"/>
      <c r="Q30" s="110"/>
      <c r="R30" s="110"/>
      <c r="S30" s="110"/>
      <c r="T30" s="110"/>
      <c r="U30" s="110"/>
      <c r="V30" s="110"/>
      <c r="W30" s="110"/>
      <c r="X30" s="110"/>
      <c r="Y30" s="110"/>
      <c r="Z30" s="111"/>
    </row>
    <row r="31" spans="1:26" ht="46.8" x14ac:dyDescent="0.45">
      <c r="A31" s="170"/>
      <c r="B31" s="143"/>
      <c r="C31" s="143"/>
      <c r="D31" s="146"/>
      <c r="E31" s="130" t="s">
        <v>6</v>
      </c>
      <c r="F31" s="78"/>
      <c r="G31" s="97"/>
      <c r="H31" s="97"/>
      <c r="I31" s="97"/>
      <c r="J31" s="97"/>
      <c r="K31" s="97"/>
      <c r="L31" s="97"/>
      <c r="M31" s="97"/>
      <c r="N31" s="97"/>
      <c r="O31" s="9"/>
      <c r="P31" s="9"/>
      <c r="Q31" s="9"/>
      <c r="R31" s="9"/>
      <c r="S31" s="9"/>
      <c r="T31" s="9"/>
      <c r="U31" s="9"/>
      <c r="V31" s="9"/>
      <c r="W31" s="9"/>
      <c r="X31" s="9"/>
      <c r="Y31" s="9"/>
      <c r="Z31" s="112"/>
    </row>
    <row r="32" spans="1:26" ht="46.8" x14ac:dyDescent="0.45">
      <c r="A32" s="170"/>
      <c r="B32" s="143"/>
      <c r="C32" s="143"/>
      <c r="D32" s="146"/>
      <c r="E32" s="8" t="s">
        <v>5</v>
      </c>
      <c r="F32" s="7"/>
      <c r="G32" s="7"/>
      <c r="H32" s="7"/>
      <c r="I32" s="7"/>
      <c r="J32" s="7"/>
      <c r="K32" s="7"/>
      <c r="L32" s="7"/>
      <c r="M32" s="7"/>
      <c r="N32" s="6"/>
      <c r="O32" s="6"/>
      <c r="P32" s="6"/>
      <c r="Q32" s="6"/>
      <c r="R32" s="6"/>
      <c r="S32" s="6"/>
      <c r="T32" s="6"/>
      <c r="U32" s="6"/>
      <c r="V32" s="6"/>
      <c r="W32" s="6"/>
      <c r="X32" s="6"/>
      <c r="Y32" s="6"/>
      <c r="Z32" s="113"/>
    </row>
    <row r="33" spans="1:26" ht="46.8" x14ac:dyDescent="0.45">
      <c r="A33" s="170"/>
      <c r="B33" s="143"/>
      <c r="C33" s="143"/>
      <c r="D33" s="146"/>
      <c r="E33" s="8" t="s">
        <v>4</v>
      </c>
      <c r="F33" s="7"/>
      <c r="G33" s="7"/>
      <c r="H33" s="7"/>
      <c r="I33" s="7"/>
      <c r="J33" s="7"/>
      <c r="K33" s="7"/>
      <c r="L33" s="7"/>
      <c r="M33" s="7"/>
      <c r="N33" s="7"/>
      <c r="O33" s="6"/>
      <c r="P33" s="6"/>
      <c r="Q33" s="6"/>
      <c r="R33" s="6"/>
      <c r="S33" s="6"/>
      <c r="T33" s="6"/>
      <c r="U33" s="6"/>
      <c r="V33" s="6"/>
      <c r="W33" s="6"/>
      <c r="X33" s="6"/>
      <c r="Y33" s="6"/>
      <c r="Z33" s="113"/>
    </row>
    <row r="34" spans="1:26" x14ac:dyDescent="0.45">
      <c r="A34" s="170"/>
      <c r="B34" s="143"/>
      <c r="C34" s="143"/>
      <c r="D34" s="146"/>
      <c r="E34" s="8" t="s">
        <v>3</v>
      </c>
      <c r="F34" s="7"/>
      <c r="G34" s="7"/>
      <c r="H34" s="7"/>
      <c r="I34" s="7"/>
      <c r="J34" s="7"/>
      <c r="K34" s="7"/>
      <c r="L34" s="7"/>
      <c r="M34" s="7"/>
      <c r="N34" s="6"/>
      <c r="O34" s="6"/>
      <c r="P34" s="6"/>
      <c r="Q34" s="6"/>
      <c r="R34" s="6"/>
      <c r="S34" s="6"/>
      <c r="T34" s="6"/>
      <c r="U34" s="6"/>
      <c r="V34" s="6"/>
      <c r="W34" s="6"/>
      <c r="X34" s="6"/>
      <c r="Y34" s="6"/>
      <c r="Z34" s="113"/>
    </row>
    <row r="35" spans="1:26" x14ac:dyDescent="0.45">
      <c r="A35" s="170"/>
      <c r="B35" s="143"/>
      <c r="C35" s="143"/>
      <c r="D35" s="146"/>
      <c r="E35" s="8" t="s">
        <v>2</v>
      </c>
      <c r="F35" s="77"/>
      <c r="G35" s="7"/>
      <c r="H35" s="7"/>
      <c r="I35" s="7"/>
      <c r="J35" s="7"/>
      <c r="K35" s="7"/>
      <c r="L35" s="7"/>
      <c r="M35" s="7"/>
      <c r="N35" s="6"/>
      <c r="O35" s="6"/>
      <c r="P35" s="6"/>
      <c r="Q35" s="6"/>
      <c r="R35" s="6"/>
      <c r="S35" s="6"/>
      <c r="T35" s="6"/>
      <c r="U35" s="6"/>
      <c r="V35" s="6"/>
      <c r="W35" s="6"/>
      <c r="X35" s="6"/>
      <c r="Y35" s="6"/>
      <c r="Z35" s="113"/>
    </row>
    <row r="36" spans="1:26" ht="46.8" x14ac:dyDescent="0.45">
      <c r="A36" s="170"/>
      <c r="B36" s="143"/>
      <c r="C36" s="143"/>
      <c r="D36" s="146"/>
      <c r="E36" s="8" t="s">
        <v>1</v>
      </c>
      <c r="F36" s="7"/>
      <c r="G36" s="7"/>
      <c r="H36" s="7"/>
      <c r="I36" s="7"/>
      <c r="J36" s="7"/>
      <c r="K36" s="7"/>
      <c r="L36" s="7"/>
      <c r="M36" s="7"/>
      <c r="N36" s="6"/>
      <c r="O36" s="6"/>
      <c r="P36" s="6"/>
      <c r="Q36" s="6"/>
      <c r="R36" s="6"/>
      <c r="S36" s="6"/>
      <c r="T36" s="6"/>
      <c r="U36" s="6"/>
      <c r="V36" s="6"/>
      <c r="W36" s="6"/>
      <c r="X36" s="6"/>
      <c r="Y36" s="6"/>
      <c r="Z36" s="113"/>
    </row>
    <row r="37" spans="1:26" ht="24" thickBot="1" x14ac:dyDescent="0.5">
      <c r="A37" s="171"/>
      <c r="B37" s="180"/>
      <c r="C37" s="180"/>
      <c r="D37" s="182"/>
      <c r="E37" s="121" t="s">
        <v>0</v>
      </c>
      <c r="F37" s="102"/>
      <c r="G37" s="101"/>
      <c r="H37" s="101"/>
      <c r="I37" s="101"/>
      <c r="J37" s="101"/>
      <c r="K37" s="103"/>
      <c r="L37" s="103"/>
      <c r="M37" s="103"/>
      <c r="N37" s="103"/>
      <c r="O37" s="103"/>
      <c r="P37" s="103"/>
      <c r="Q37" s="103"/>
      <c r="R37" s="103"/>
      <c r="S37" s="103"/>
      <c r="T37" s="103"/>
      <c r="U37" s="103"/>
      <c r="V37" s="103"/>
      <c r="W37" s="103"/>
      <c r="X37" s="103"/>
      <c r="Y37" s="103"/>
      <c r="Z37" s="115"/>
    </row>
    <row r="38" spans="1:26" ht="12" customHeight="1" thickBot="1" x14ac:dyDescent="0.5">
      <c r="A38" s="122"/>
      <c r="B38" s="123"/>
      <c r="C38" s="123"/>
      <c r="D38" s="124"/>
      <c r="E38" s="123"/>
      <c r="F38" s="123"/>
      <c r="G38" s="123"/>
      <c r="H38" s="123"/>
      <c r="I38" s="123"/>
      <c r="J38" s="123"/>
      <c r="K38" s="125"/>
      <c r="L38" s="126"/>
      <c r="M38" s="126"/>
      <c r="N38" s="126"/>
      <c r="O38" s="126"/>
      <c r="P38" s="126"/>
      <c r="Q38" s="126"/>
      <c r="R38" s="126"/>
      <c r="S38" s="126"/>
      <c r="T38" s="126"/>
      <c r="U38" s="126"/>
      <c r="V38" s="126"/>
      <c r="W38" s="126"/>
      <c r="X38" s="126"/>
      <c r="Y38" s="126"/>
    </row>
    <row r="39" spans="1:26" ht="24" thickBot="1" x14ac:dyDescent="0.5">
      <c r="A39" s="169">
        <v>3</v>
      </c>
      <c r="B39" s="179" t="s">
        <v>70</v>
      </c>
      <c r="C39" s="179"/>
      <c r="D39" s="181"/>
      <c r="E39" s="107" t="s">
        <v>7</v>
      </c>
      <c r="F39" s="109"/>
      <c r="G39" s="109"/>
      <c r="H39" s="109"/>
      <c r="I39" s="108"/>
      <c r="J39" s="108"/>
      <c r="K39" s="110"/>
      <c r="L39" s="110"/>
      <c r="M39" s="110"/>
      <c r="N39" s="110"/>
      <c r="O39" s="110"/>
      <c r="P39" s="110"/>
      <c r="Q39" s="110"/>
      <c r="R39" s="110"/>
      <c r="S39" s="110"/>
      <c r="T39" s="110"/>
      <c r="U39" s="110"/>
      <c r="V39" s="110"/>
      <c r="W39" s="110"/>
      <c r="X39" s="110"/>
      <c r="Y39" s="110"/>
      <c r="Z39" s="111"/>
    </row>
    <row r="40" spans="1:26" ht="46.8" x14ac:dyDescent="0.45">
      <c r="A40" s="170"/>
      <c r="B40" s="143"/>
      <c r="C40" s="143"/>
      <c r="D40" s="146"/>
      <c r="E40" s="130" t="s">
        <v>6</v>
      </c>
      <c r="F40" s="78"/>
      <c r="G40" s="97"/>
      <c r="H40" s="97"/>
      <c r="I40" s="97"/>
      <c r="J40" s="97"/>
      <c r="K40" s="97"/>
      <c r="L40" s="97"/>
      <c r="M40" s="97"/>
      <c r="N40" s="97"/>
      <c r="O40" s="9"/>
      <c r="P40" s="9"/>
      <c r="Q40" s="9"/>
      <c r="R40" s="9"/>
      <c r="S40" s="9"/>
      <c r="T40" s="9"/>
      <c r="U40" s="9"/>
      <c r="V40" s="9"/>
      <c r="W40" s="9"/>
      <c r="X40" s="9"/>
      <c r="Y40" s="9"/>
      <c r="Z40" s="112"/>
    </row>
    <row r="41" spans="1:26" ht="46.8" x14ac:dyDescent="0.45">
      <c r="A41" s="170"/>
      <c r="B41" s="143"/>
      <c r="C41" s="143"/>
      <c r="D41" s="146"/>
      <c r="E41" s="8" t="s">
        <v>5</v>
      </c>
      <c r="F41" s="7"/>
      <c r="G41" s="7"/>
      <c r="H41" s="7"/>
      <c r="I41" s="7"/>
      <c r="J41" s="7"/>
      <c r="K41" s="7"/>
      <c r="L41" s="7"/>
      <c r="M41" s="7"/>
      <c r="N41" s="6"/>
      <c r="O41" s="6"/>
      <c r="P41" s="6"/>
      <c r="Q41" s="6"/>
      <c r="R41" s="6"/>
      <c r="S41" s="6"/>
      <c r="T41" s="6"/>
      <c r="U41" s="6"/>
      <c r="V41" s="6"/>
      <c r="W41" s="6"/>
      <c r="X41" s="6"/>
      <c r="Y41" s="6"/>
      <c r="Z41" s="113"/>
    </row>
    <row r="42" spans="1:26" ht="46.8" x14ac:dyDescent="0.45">
      <c r="A42" s="170"/>
      <c r="B42" s="143"/>
      <c r="C42" s="143"/>
      <c r="D42" s="146"/>
      <c r="E42" s="8" t="s">
        <v>4</v>
      </c>
      <c r="F42" s="7"/>
      <c r="G42" s="7"/>
      <c r="H42" s="7"/>
      <c r="I42" s="7"/>
      <c r="J42" s="7"/>
      <c r="K42" s="7"/>
      <c r="L42" s="7"/>
      <c r="M42" s="7"/>
      <c r="N42" s="7"/>
      <c r="O42" s="6"/>
      <c r="P42" s="6"/>
      <c r="Q42" s="6"/>
      <c r="R42" s="6"/>
      <c r="S42" s="6"/>
      <c r="T42" s="6"/>
      <c r="U42" s="6"/>
      <c r="V42" s="6"/>
      <c r="W42" s="6"/>
      <c r="X42" s="6"/>
      <c r="Y42" s="6"/>
      <c r="Z42" s="113"/>
    </row>
    <row r="43" spans="1:26" x14ac:dyDescent="0.45">
      <c r="A43" s="170"/>
      <c r="B43" s="143"/>
      <c r="C43" s="143"/>
      <c r="D43" s="146"/>
      <c r="E43" s="8" t="s">
        <v>3</v>
      </c>
      <c r="F43" s="7"/>
      <c r="G43" s="7"/>
      <c r="H43" s="7"/>
      <c r="I43" s="7"/>
      <c r="J43" s="7"/>
      <c r="K43" s="7"/>
      <c r="L43" s="7"/>
      <c r="M43" s="7"/>
      <c r="N43" s="6"/>
      <c r="O43" s="6"/>
      <c r="P43" s="6"/>
      <c r="Q43" s="6"/>
      <c r="R43" s="6"/>
      <c r="S43" s="6"/>
      <c r="T43" s="6"/>
      <c r="U43" s="6"/>
      <c r="V43" s="6"/>
      <c r="W43" s="6"/>
      <c r="X43" s="6"/>
      <c r="Y43" s="6"/>
      <c r="Z43" s="113"/>
    </row>
    <row r="44" spans="1:26" x14ac:dyDescent="0.45">
      <c r="A44" s="170"/>
      <c r="B44" s="143"/>
      <c r="C44" s="143"/>
      <c r="D44" s="146"/>
      <c r="E44" s="8" t="s">
        <v>2</v>
      </c>
      <c r="F44" s="77"/>
      <c r="G44" s="7"/>
      <c r="H44" s="7"/>
      <c r="I44" s="7"/>
      <c r="J44" s="7"/>
      <c r="K44" s="7"/>
      <c r="L44" s="7"/>
      <c r="M44" s="7"/>
      <c r="N44" s="6"/>
      <c r="O44" s="6"/>
      <c r="P44" s="6"/>
      <c r="Q44" s="6"/>
      <c r="R44" s="6"/>
      <c r="S44" s="6"/>
      <c r="T44" s="6"/>
      <c r="U44" s="6"/>
      <c r="V44" s="6"/>
      <c r="W44" s="6"/>
      <c r="X44" s="6"/>
      <c r="Y44" s="6"/>
      <c r="Z44" s="113"/>
    </row>
    <row r="45" spans="1:26" ht="46.8" x14ac:dyDescent="0.45">
      <c r="A45" s="170"/>
      <c r="B45" s="143"/>
      <c r="C45" s="143"/>
      <c r="D45" s="146"/>
      <c r="E45" s="8" t="s">
        <v>1</v>
      </c>
      <c r="F45" s="7"/>
      <c r="G45" s="7"/>
      <c r="H45" s="7"/>
      <c r="I45" s="7"/>
      <c r="J45" s="7"/>
      <c r="K45" s="7"/>
      <c r="L45" s="7"/>
      <c r="M45" s="7"/>
      <c r="N45" s="6"/>
      <c r="O45" s="6"/>
      <c r="P45" s="6"/>
      <c r="Q45" s="6"/>
      <c r="R45" s="6"/>
      <c r="S45" s="6"/>
      <c r="T45" s="6"/>
      <c r="U45" s="6"/>
      <c r="V45" s="6"/>
      <c r="W45" s="6"/>
      <c r="X45" s="6"/>
      <c r="Y45" s="6"/>
      <c r="Z45" s="113"/>
    </row>
    <row r="46" spans="1:26" ht="24" thickBot="1" x14ac:dyDescent="0.5">
      <c r="A46" s="171"/>
      <c r="B46" s="180"/>
      <c r="C46" s="180"/>
      <c r="D46" s="182"/>
      <c r="E46" s="121" t="s">
        <v>0</v>
      </c>
      <c r="F46" s="102"/>
      <c r="G46" s="101"/>
      <c r="H46" s="101"/>
      <c r="I46" s="101"/>
      <c r="J46" s="101"/>
      <c r="K46" s="103"/>
      <c r="L46" s="103"/>
      <c r="M46" s="103"/>
      <c r="N46" s="103"/>
      <c r="O46" s="103"/>
      <c r="P46" s="103"/>
      <c r="Q46" s="103"/>
      <c r="R46" s="103"/>
      <c r="S46" s="103"/>
      <c r="T46" s="103"/>
      <c r="U46" s="103"/>
      <c r="V46" s="103"/>
      <c r="W46" s="103"/>
      <c r="X46" s="103"/>
      <c r="Y46" s="103"/>
      <c r="Z46" s="115"/>
    </row>
    <row r="47" spans="1:26" ht="12" customHeight="1" thickBot="1" x14ac:dyDescent="0.5">
      <c r="A47" s="122"/>
      <c r="B47" s="123"/>
      <c r="C47" s="123"/>
      <c r="D47" s="124"/>
      <c r="E47" s="123"/>
      <c r="F47" s="123"/>
      <c r="G47" s="123"/>
      <c r="H47" s="123"/>
      <c r="I47" s="123"/>
      <c r="J47" s="123"/>
      <c r="K47" s="125"/>
      <c r="L47" s="126"/>
      <c r="M47" s="126"/>
      <c r="N47" s="126"/>
      <c r="O47" s="126"/>
      <c r="P47" s="126"/>
      <c r="Q47" s="126"/>
      <c r="R47" s="126"/>
      <c r="S47" s="126"/>
      <c r="T47" s="126"/>
      <c r="U47" s="126"/>
      <c r="V47" s="126"/>
      <c r="W47" s="126"/>
      <c r="X47" s="126"/>
      <c r="Y47" s="126"/>
    </row>
    <row r="48" spans="1:26" ht="24" thickBot="1" x14ac:dyDescent="0.5">
      <c r="A48" s="169">
        <v>4</v>
      </c>
      <c r="B48" s="179" t="s">
        <v>71</v>
      </c>
      <c r="C48" s="179"/>
      <c r="D48" s="181"/>
      <c r="E48" s="107" t="s">
        <v>7</v>
      </c>
      <c r="F48" s="109"/>
      <c r="G48" s="109"/>
      <c r="H48" s="109"/>
      <c r="I48" s="108"/>
      <c r="J48" s="108"/>
      <c r="K48" s="110"/>
      <c r="L48" s="110"/>
      <c r="M48" s="110"/>
      <c r="N48" s="110"/>
      <c r="O48" s="110"/>
      <c r="P48" s="110"/>
      <c r="Q48" s="110"/>
      <c r="R48" s="110"/>
      <c r="S48" s="110"/>
      <c r="T48" s="110"/>
      <c r="U48" s="110"/>
      <c r="V48" s="110"/>
      <c r="W48" s="110"/>
      <c r="X48" s="110"/>
      <c r="Y48" s="110"/>
      <c r="Z48" s="111"/>
    </row>
    <row r="49" spans="1:26" ht="46.8" x14ac:dyDescent="0.45">
      <c r="A49" s="170"/>
      <c r="B49" s="143"/>
      <c r="C49" s="143"/>
      <c r="D49" s="146"/>
      <c r="E49" s="130" t="s">
        <v>6</v>
      </c>
      <c r="F49" s="78"/>
      <c r="G49" s="97"/>
      <c r="H49" s="97"/>
      <c r="I49" s="97"/>
      <c r="J49" s="97"/>
      <c r="K49" s="97"/>
      <c r="L49" s="97"/>
      <c r="M49" s="97"/>
      <c r="N49" s="97"/>
      <c r="O49" s="9"/>
      <c r="P49" s="9"/>
      <c r="Q49" s="9"/>
      <c r="R49" s="9"/>
      <c r="S49" s="9"/>
      <c r="T49" s="9"/>
      <c r="U49" s="9"/>
      <c r="V49" s="9"/>
      <c r="W49" s="9"/>
      <c r="X49" s="9"/>
      <c r="Y49" s="9"/>
      <c r="Z49" s="112"/>
    </row>
    <row r="50" spans="1:26" ht="46.8" x14ac:dyDescent="0.45">
      <c r="A50" s="170"/>
      <c r="B50" s="143"/>
      <c r="C50" s="143"/>
      <c r="D50" s="146"/>
      <c r="E50" s="8" t="s">
        <v>5</v>
      </c>
      <c r="F50" s="7"/>
      <c r="G50" s="7"/>
      <c r="H50" s="7"/>
      <c r="I50" s="7"/>
      <c r="J50" s="7"/>
      <c r="K50" s="7"/>
      <c r="L50" s="7"/>
      <c r="M50" s="7"/>
      <c r="N50" s="6"/>
      <c r="O50" s="6"/>
      <c r="P50" s="6"/>
      <c r="Q50" s="6"/>
      <c r="R50" s="6"/>
      <c r="S50" s="6"/>
      <c r="T50" s="6"/>
      <c r="U50" s="6"/>
      <c r="V50" s="6"/>
      <c r="W50" s="6"/>
      <c r="X50" s="6"/>
      <c r="Y50" s="6"/>
      <c r="Z50" s="113"/>
    </row>
    <row r="51" spans="1:26" ht="46.8" x14ac:dyDescent="0.45">
      <c r="A51" s="170"/>
      <c r="B51" s="143"/>
      <c r="C51" s="143"/>
      <c r="D51" s="146"/>
      <c r="E51" s="8" t="s">
        <v>4</v>
      </c>
      <c r="F51" s="7"/>
      <c r="G51" s="7"/>
      <c r="H51" s="7"/>
      <c r="I51" s="7"/>
      <c r="J51" s="7"/>
      <c r="K51" s="7"/>
      <c r="L51" s="7"/>
      <c r="M51" s="7"/>
      <c r="N51" s="7"/>
      <c r="O51" s="6"/>
      <c r="P51" s="6"/>
      <c r="Q51" s="6"/>
      <c r="R51" s="6"/>
      <c r="S51" s="6"/>
      <c r="T51" s="6"/>
      <c r="U51" s="6"/>
      <c r="V51" s="6"/>
      <c r="W51" s="6"/>
      <c r="X51" s="6"/>
      <c r="Y51" s="6"/>
      <c r="Z51" s="113"/>
    </row>
    <row r="52" spans="1:26" x14ac:dyDescent="0.45">
      <c r="A52" s="170"/>
      <c r="B52" s="143"/>
      <c r="C52" s="143"/>
      <c r="D52" s="146"/>
      <c r="E52" s="8" t="s">
        <v>3</v>
      </c>
      <c r="F52" s="7"/>
      <c r="G52" s="7"/>
      <c r="H52" s="7"/>
      <c r="I52" s="7"/>
      <c r="J52" s="7"/>
      <c r="K52" s="7"/>
      <c r="L52" s="7"/>
      <c r="M52" s="7"/>
      <c r="N52" s="6"/>
      <c r="O52" s="6"/>
      <c r="P52" s="6"/>
      <c r="Q52" s="6"/>
      <c r="R52" s="6"/>
      <c r="S52" s="6"/>
      <c r="T52" s="6"/>
      <c r="U52" s="6"/>
      <c r="V52" s="6"/>
      <c r="W52" s="6"/>
      <c r="X52" s="6"/>
      <c r="Y52" s="6"/>
      <c r="Z52" s="113"/>
    </row>
    <row r="53" spans="1:26" x14ac:dyDescent="0.45">
      <c r="A53" s="170"/>
      <c r="B53" s="143"/>
      <c r="C53" s="143"/>
      <c r="D53" s="146"/>
      <c r="E53" s="8" t="s">
        <v>2</v>
      </c>
      <c r="F53" s="77"/>
      <c r="G53" s="7"/>
      <c r="H53" s="7"/>
      <c r="I53" s="7"/>
      <c r="J53" s="7"/>
      <c r="K53" s="7"/>
      <c r="L53" s="7"/>
      <c r="M53" s="7"/>
      <c r="N53" s="6"/>
      <c r="O53" s="6"/>
      <c r="P53" s="6"/>
      <c r="Q53" s="6"/>
      <c r="R53" s="6"/>
      <c r="S53" s="6"/>
      <c r="T53" s="6"/>
      <c r="U53" s="6"/>
      <c r="V53" s="6"/>
      <c r="W53" s="6"/>
      <c r="X53" s="6"/>
      <c r="Y53" s="6"/>
      <c r="Z53" s="113"/>
    </row>
    <row r="54" spans="1:26" ht="46.8" x14ac:dyDescent="0.45">
      <c r="A54" s="170"/>
      <c r="B54" s="143"/>
      <c r="C54" s="143"/>
      <c r="D54" s="146"/>
      <c r="E54" s="8" t="s">
        <v>1</v>
      </c>
      <c r="F54" s="7"/>
      <c r="G54" s="7"/>
      <c r="H54" s="7"/>
      <c r="I54" s="7"/>
      <c r="J54" s="7"/>
      <c r="K54" s="7"/>
      <c r="L54" s="7"/>
      <c r="M54" s="7"/>
      <c r="N54" s="6"/>
      <c r="O54" s="6"/>
      <c r="P54" s="6"/>
      <c r="Q54" s="6"/>
      <c r="R54" s="6"/>
      <c r="S54" s="6"/>
      <c r="T54" s="6"/>
      <c r="U54" s="6"/>
      <c r="V54" s="6"/>
      <c r="W54" s="6"/>
      <c r="X54" s="6"/>
      <c r="Y54" s="6"/>
      <c r="Z54" s="113"/>
    </row>
    <row r="55" spans="1:26" ht="24" thickBot="1" x14ac:dyDescent="0.5">
      <c r="A55" s="171"/>
      <c r="B55" s="180"/>
      <c r="C55" s="180"/>
      <c r="D55" s="182"/>
      <c r="E55" s="121" t="s">
        <v>0</v>
      </c>
      <c r="F55" s="102"/>
      <c r="G55" s="101"/>
      <c r="H55" s="101"/>
      <c r="I55" s="101"/>
      <c r="J55" s="101"/>
      <c r="K55" s="103"/>
      <c r="L55" s="103"/>
      <c r="M55" s="103"/>
      <c r="N55" s="103"/>
      <c r="O55" s="103"/>
      <c r="P55" s="103"/>
      <c r="Q55" s="103"/>
      <c r="R55" s="103"/>
      <c r="S55" s="103"/>
      <c r="T55" s="103"/>
      <c r="U55" s="103"/>
      <c r="V55" s="103"/>
      <c r="W55" s="103"/>
      <c r="X55" s="103"/>
      <c r="Y55" s="103"/>
      <c r="Z55" s="115"/>
    </row>
    <row r="56" spans="1:26" ht="12" customHeight="1" thickBot="1" x14ac:dyDescent="0.5">
      <c r="A56" s="122"/>
      <c r="B56" s="123"/>
      <c r="C56" s="123"/>
      <c r="D56" s="124"/>
      <c r="E56" s="123"/>
      <c r="F56" s="123"/>
      <c r="G56" s="123"/>
      <c r="H56" s="123"/>
      <c r="I56" s="123"/>
      <c r="J56" s="123"/>
      <c r="K56" s="125"/>
      <c r="L56" s="126"/>
      <c r="M56" s="126"/>
      <c r="N56" s="126"/>
      <c r="O56" s="126"/>
      <c r="P56" s="126"/>
      <c r="Q56" s="126"/>
      <c r="R56" s="126"/>
      <c r="S56" s="126"/>
      <c r="T56" s="126"/>
      <c r="U56" s="126"/>
      <c r="V56" s="126"/>
      <c r="W56" s="126"/>
      <c r="X56" s="126"/>
      <c r="Y56" s="126"/>
    </row>
    <row r="57" spans="1:26" ht="24" thickBot="1" x14ac:dyDescent="0.5">
      <c r="A57" s="169">
        <v>5</v>
      </c>
      <c r="B57" s="179" t="s">
        <v>72</v>
      </c>
      <c r="C57" s="179"/>
      <c r="D57" s="181"/>
      <c r="E57" s="107" t="s">
        <v>7</v>
      </c>
      <c r="F57" s="109"/>
      <c r="G57" s="109"/>
      <c r="H57" s="109"/>
      <c r="I57" s="108"/>
      <c r="J57" s="108"/>
      <c r="K57" s="110"/>
      <c r="L57" s="110"/>
      <c r="M57" s="110"/>
      <c r="N57" s="110"/>
      <c r="O57" s="110"/>
      <c r="P57" s="110"/>
      <c r="Q57" s="110"/>
      <c r="R57" s="110"/>
      <c r="S57" s="110"/>
      <c r="T57" s="110"/>
      <c r="U57" s="110"/>
      <c r="V57" s="110"/>
      <c r="W57" s="110"/>
      <c r="X57" s="110"/>
      <c r="Y57" s="110"/>
      <c r="Z57" s="111"/>
    </row>
    <row r="58" spans="1:26" ht="46.8" x14ac:dyDescent="0.45">
      <c r="A58" s="170"/>
      <c r="B58" s="143"/>
      <c r="C58" s="143"/>
      <c r="D58" s="146"/>
      <c r="E58" s="130" t="s">
        <v>6</v>
      </c>
      <c r="F58" s="78"/>
      <c r="G58" s="97"/>
      <c r="H58" s="97"/>
      <c r="I58" s="97"/>
      <c r="J58" s="97"/>
      <c r="K58" s="97"/>
      <c r="L58" s="97"/>
      <c r="M58" s="97"/>
      <c r="N58" s="97"/>
      <c r="O58" s="9"/>
      <c r="P58" s="9"/>
      <c r="Q58" s="9"/>
      <c r="R58" s="9"/>
      <c r="S58" s="9"/>
      <c r="T58" s="9"/>
      <c r="U58" s="9"/>
      <c r="V58" s="9"/>
      <c r="W58" s="9"/>
      <c r="X58" s="9"/>
      <c r="Y58" s="9"/>
      <c r="Z58" s="112"/>
    </row>
    <row r="59" spans="1:26" ht="46.8" x14ac:dyDescent="0.45">
      <c r="A59" s="170"/>
      <c r="B59" s="143"/>
      <c r="C59" s="143"/>
      <c r="D59" s="146"/>
      <c r="E59" s="8" t="s">
        <v>5</v>
      </c>
      <c r="F59" s="7"/>
      <c r="G59" s="7"/>
      <c r="H59" s="7"/>
      <c r="I59" s="7"/>
      <c r="J59" s="7"/>
      <c r="K59" s="7"/>
      <c r="L59" s="7"/>
      <c r="M59" s="7"/>
      <c r="N59" s="6"/>
      <c r="O59" s="6"/>
      <c r="P59" s="6"/>
      <c r="Q59" s="6"/>
      <c r="R59" s="6"/>
      <c r="S59" s="6"/>
      <c r="T59" s="6"/>
      <c r="U59" s="6"/>
      <c r="V59" s="6"/>
      <c r="W59" s="6"/>
      <c r="X59" s="6"/>
      <c r="Y59" s="6"/>
      <c r="Z59" s="113"/>
    </row>
    <row r="60" spans="1:26" ht="46.8" x14ac:dyDescent="0.45">
      <c r="A60" s="170"/>
      <c r="B60" s="143"/>
      <c r="C60" s="143"/>
      <c r="D60" s="146"/>
      <c r="E60" s="8" t="s">
        <v>4</v>
      </c>
      <c r="F60" s="7"/>
      <c r="G60" s="7"/>
      <c r="H60" s="7"/>
      <c r="I60" s="7"/>
      <c r="J60" s="7"/>
      <c r="K60" s="7"/>
      <c r="L60" s="7"/>
      <c r="M60" s="7"/>
      <c r="N60" s="7"/>
      <c r="O60" s="6"/>
      <c r="P60" s="6"/>
      <c r="Q60" s="6"/>
      <c r="R60" s="6"/>
      <c r="S60" s="6"/>
      <c r="T60" s="6"/>
      <c r="U60" s="6"/>
      <c r="V60" s="6"/>
      <c r="W60" s="6"/>
      <c r="X60" s="6"/>
      <c r="Y60" s="6"/>
      <c r="Z60" s="113"/>
    </row>
    <row r="61" spans="1:26" x14ac:dyDescent="0.45">
      <c r="A61" s="170"/>
      <c r="B61" s="143"/>
      <c r="C61" s="143"/>
      <c r="D61" s="146"/>
      <c r="E61" s="8" t="s">
        <v>3</v>
      </c>
      <c r="F61" s="7"/>
      <c r="G61" s="7"/>
      <c r="H61" s="7"/>
      <c r="I61" s="7"/>
      <c r="J61" s="7"/>
      <c r="K61" s="7"/>
      <c r="L61" s="7"/>
      <c r="M61" s="7"/>
      <c r="N61" s="6"/>
      <c r="O61" s="6"/>
      <c r="P61" s="6"/>
      <c r="Q61" s="6"/>
      <c r="R61" s="6"/>
      <c r="S61" s="6"/>
      <c r="T61" s="6"/>
      <c r="U61" s="6"/>
      <c r="V61" s="6"/>
      <c r="W61" s="6"/>
      <c r="X61" s="6"/>
      <c r="Y61" s="6"/>
      <c r="Z61" s="113"/>
    </row>
    <row r="62" spans="1:26" x14ac:dyDescent="0.45">
      <c r="A62" s="170"/>
      <c r="B62" s="143"/>
      <c r="C62" s="143"/>
      <c r="D62" s="146"/>
      <c r="E62" s="8" t="s">
        <v>2</v>
      </c>
      <c r="F62" s="77"/>
      <c r="G62" s="7"/>
      <c r="H62" s="7"/>
      <c r="I62" s="7"/>
      <c r="J62" s="7"/>
      <c r="K62" s="7"/>
      <c r="L62" s="7"/>
      <c r="M62" s="7"/>
      <c r="N62" s="6"/>
      <c r="O62" s="6"/>
      <c r="P62" s="6"/>
      <c r="Q62" s="6"/>
      <c r="R62" s="6"/>
      <c r="S62" s="6"/>
      <c r="T62" s="6"/>
      <c r="U62" s="6"/>
      <c r="V62" s="6"/>
      <c r="W62" s="6"/>
      <c r="X62" s="6"/>
      <c r="Y62" s="6"/>
      <c r="Z62" s="113"/>
    </row>
    <row r="63" spans="1:26" ht="46.8" x14ac:dyDescent="0.45">
      <c r="A63" s="170"/>
      <c r="B63" s="143"/>
      <c r="C63" s="143"/>
      <c r="D63" s="146"/>
      <c r="E63" s="8" t="s">
        <v>1</v>
      </c>
      <c r="F63" s="7"/>
      <c r="G63" s="7"/>
      <c r="H63" s="7"/>
      <c r="I63" s="7"/>
      <c r="J63" s="7"/>
      <c r="K63" s="7"/>
      <c r="L63" s="7"/>
      <c r="M63" s="7"/>
      <c r="N63" s="6"/>
      <c r="O63" s="6"/>
      <c r="P63" s="6"/>
      <c r="Q63" s="6"/>
      <c r="R63" s="6"/>
      <c r="S63" s="6"/>
      <c r="T63" s="6"/>
      <c r="U63" s="6"/>
      <c r="V63" s="6"/>
      <c r="W63" s="6"/>
      <c r="X63" s="6"/>
      <c r="Y63" s="6"/>
      <c r="Z63" s="113"/>
    </row>
    <row r="64" spans="1:26" ht="24" thickBot="1" x14ac:dyDescent="0.5">
      <c r="A64" s="171"/>
      <c r="B64" s="180"/>
      <c r="C64" s="180"/>
      <c r="D64" s="182"/>
      <c r="E64" s="121" t="s">
        <v>0</v>
      </c>
      <c r="F64" s="102"/>
      <c r="G64" s="101"/>
      <c r="H64" s="101"/>
      <c r="I64" s="101"/>
      <c r="J64" s="101"/>
      <c r="K64" s="103"/>
      <c r="L64" s="103"/>
      <c r="M64" s="103"/>
      <c r="N64" s="103"/>
      <c r="O64" s="103"/>
      <c r="P64" s="103"/>
      <c r="Q64" s="103"/>
      <c r="R64" s="103"/>
      <c r="S64" s="103"/>
      <c r="T64" s="103"/>
      <c r="U64" s="103"/>
      <c r="V64" s="103"/>
      <c r="W64" s="103"/>
      <c r="X64" s="103"/>
      <c r="Y64" s="103"/>
      <c r="Z64" s="115"/>
    </row>
    <row r="65" spans="1:25" ht="12" customHeight="1" x14ac:dyDescent="0.45">
      <c r="A65" s="122"/>
      <c r="B65" s="123"/>
      <c r="C65" s="123"/>
      <c r="D65" s="124"/>
      <c r="E65" s="123"/>
      <c r="F65" s="123"/>
      <c r="G65" s="123"/>
      <c r="H65" s="123"/>
      <c r="I65" s="123"/>
      <c r="J65" s="123"/>
      <c r="K65" s="125"/>
      <c r="L65" s="126"/>
      <c r="M65" s="126"/>
      <c r="N65" s="126"/>
      <c r="O65" s="126"/>
      <c r="P65" s="126"/>
      <c r="Q65" s="126"/>
      <c r="R65" s="126"/>
      <c r="S65" s="126"/>
      <c r="T65" s="126"/>
      <c r="U65" s="126"/>
      <c r="V65" s="126"/>
      <c r="W65" s="126"/>
      <c r="X65" s="126"/>
      <c r="Y65" s="126"/>
    </row>
    <row r="66" spans="1:25" s="85" customFormat="1" x14ac:dyDescent="0.45">
      <c r="B66" s="127"/>
      <c r="C66" s="127"/>
      <c r="D66" s="127"/>
      <c r="E66" s="127"/>
      <c r="F66" s="127"/>
      <c r="G66" s="127"/>
      <c r="H66" s="127"/>
      <c r="I66" s="127"/>
      <c r="J66" s="127"/>
      <c r="K66" s="127"/>
      <c r="L66" s="127"/>
      <c r="M66" s="127"/>
      <c r="N66" s="127"/>
      <c r="O66" s="128"/>
      <c r="P66" s="129"/>
    </row>
    <row r="67" spans="1:25" x14ac:dyDescent="0.45">
      <c r="O67" s="4"/>
      <c r="P67" s="3"/>
    </row>
    <row r="68" spans="1:25" x14ac:dyDescent="0.45">
      <c r="O68" s="4"/>
      <c r="P68" s="3"/>
    </row>
    <row r="69" spans="1:25" x14ac:dyDescent="0.45">
      <c r="O69" s="4"/>
      <c r="P69" s="3"/>
    </row>
    <row r="70" spans="1:25" x14ac:dyDescent="0.45">
      <c r="O70" s="4"/>
      <c r="P70" s="3"/>
    </row>
    <row r="71" spans="1:25" x14ac:dyDescent="0.45">
      <c r="O71" s="4"/>
      <c r="P71" s="3"/>
    </row>
    <row r="72" spans="1:25" x14ac:dyDescent="0.45">
      <c r="O72" s="4"/>
      <c r="P72" s="3"/>
    </row>
    <row r="73" spans="1:25" x14ac:dyDescent="0.45">
      <c r="O73" s="4"/>
      <c r="P73" s="3"/>
    </row>
    <row r="74" spans="1:25" x14ac:dyDescent="0.45">
      <c r="O74" s="4"/>
      <c r="P74" s="3"/>
    </row>
    <row r="75" spans="1:25" x14ac:dyDescent="0.45">
      <c r="O75" s="4"/>
      <c r="P75" s="3"/>
    </row>
    <row r="76" spans="1:25" x14ac:dyDescent="0.45">
      <c r="O76" s="4"/>
      <c r="P76" s="3"/>
    </row>
    <row r="77" spans="1:25" x14ac:dyDescent="0.45">
      <c r="O77" s="4"/>
      <c r="P77" s="3"/>
    </row>
    <row r="78" spans="1:25" x14ac:dyDescent="0.45">
      <c r="O78" s="4"/>
      <c r="P78" s="3"/>
    </row>
    <row r="79" spans="1:25" x14ac:dyDescent="0.45">
      <c r="O79" s="4"/>
      <c r="P79" s="3"/>
    </row>
    <row r="80" spans="1:25" x14ac:dyDescent="0.45">
      <c r="O80" s="4"/>
      <c r="P80" s="3"/>
    </row>
    <row r="81" spans="15:16" x14ac:dyDescent="0.45">
      <c r="O81" s="4"/>
      <c r="P81" s="3"/>
    </row>
  </sheetData>
  <mergeCells count="31">
    <mergeCell ref="A57:A64"/>
    <mergeCell ref="B57:B64"/>
    <mergeCell ref="C57:C64"/>
    <mergeCell ref="D57:D64"/>
    <mergeCell ref="A39:A46"/>
    <mergeCell ref="B39:B46"/>
    <mergeCell ref="C39:C46"/>
    <mergeCell ref="D39:D46"/>
    <mergeCell ref="A48:A55"/>
    <mergeCell ref="B48:B55"/>
    <mergeCell ref="C48:C55"/>
    <mergeCell ref="D48:D55"/>
    <mergeCell ref="C30:C37"/>
    <mergeCell ref="A30:A37"/>
    <mergeCell ref="B30:B37"/>
    <mergeCell ref="D30:D37"/>
    <mergeCell ref="L14:M15"/>
    <mergeCell ref="L18:Z18"/>
    <mergeCell ref="I19:K19"/>
    <mergeCell ref="L19:N19"/>
    <mergeCell ref="O19:Q19"/>
    <mergeCell ref="R19:T19"/>
    <mergeCell ref="U19:W19"/>
    <mergeCell ref="X19:Z19"/>
    <mergeCell ref="C2:F2"/>
    <mergeCell ref="C3:F3"/>
    <mergeCell ref="C4:F4"/>
    <mergeCell ref="A21:A28"/>
    <mergeCell ref="B21:B28"/>
    <mergeCell ref="C21:C28"/>
    <mergeCell ref="D21:D28"/>
  </mergeCells>
  <pageMargins left="0.75" right="0.75" top="1" bottom="1" header="0.5" footer="0.5"/>
  <pageSetup paperSize="9" orientation="portrait" horizontalDpi="90" verticalDpi="9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AF111-40DD-4E09-A79C-F9D345EF55FC}">
  <dimension ref="A1:DC81"/>
  <sheetViews>
    <sheetView topLeftCell="A11" zoomScale="48" zoomScaleNormal="48" workbookViewId="0">
      <selection activeCell="F21" sqref="F21"/>
    </sheetView>
  </sheetViews>
  <sheetFormatPr defaultColWidth="11.44140625" defaultRowHeight="23.4" x14ac:dyDescent="0.45"/>
  <cols>
    <col min="1" max="1" width="6.44140625" style="1" customWidth="1"/>
    <col min="2" max="2" width="53.109375" style="2" customWidth="1"/>
    <col min="3" max="3" width="50.109375" style="2" customWidth="1"/>
    <col min="4" max="4" width="19.44140625" style="2" customWidth="1"/>
    <col min="5" max="5" width="28.109375" style="2" customWidth="1"/>
    <col min="6" max="6" width="65.33203125" style="2" customWidth="1"/>
    <col min="7" max="8" width="31.44140625" style="2" customWidth="1"/>
    <col min="9" max="11" width="23.88671875" style="2" customWidth="1"/>
    <col min="12" max="12" width="27.88671875" style="2" customWidth="1"/>
    <col min="13" max="13" width="30.33203125" style="2" customWidth="1"/>
    <col min="14" max="14" width="24" style="2" bestFit="1" customWidth="1"/>
    <col min="15" max="16" width="21.109375" style="2" customWidth="1"/>
    <col min="17" max="18" width="21.109375" style="1" customWidth="1"/>
    <col min="19" max="19" width="14" style="1" customWidth="1"/>
    <col min="20" max="20" width="14.33203125" style="1" customWidth="1"/>
    <col min="21" max="23" width="21.109375" style="1" customWidth="1"/>
    <col min="24" max="103" width="14.88671875" style="1" customWidth="1"/>
    <col min="104" max="16384" width="11.44140625" style="1"/>
  </cols>
  <sheetData>
    <row r="1" spans="2:107" ht="24" thickBot="1" x14ac:dyDescent="0.5"/>
    <row r="2" spans="2:107" ht="39" customHeight="1" x14ac:dyDescent="0.45">
      <c r="B2" s="59" t="s">
        <v>36</v>
      </c>
      <c r="C2" s="157"/>
      <c r="D2" s="157"/>
      <c r="E2" s="157"/>
      <c r="F2" s="158"/>
      <c r="G2" s="1"/>
      <c r="H2" s="1"/>
      <c r="I2" s="1"/>
      <c r="J2" s="1"/>
      <c r="K2" s="1"/>
      <c r="L2" s="1"/>
      <c r="M2" s="1"/>
      <c r="N2" s="1"/>
      <c r="O2" s="1"/>
      <c r="P2" s="1"/>
    </row>
    <row r="3" spans="2:107" ht="77.099999999999994" customHeight="1" x14ac:dyDescent="0.45">
      <c r="B3" s="58" t="s">
        <v>35</v>
      </c>
      <c r="C3" s="167"/>
      <c r="D3" s="167"/>
      <c r="E3" s="167"/>
      <c r="F3" s="168"/>
      <c r="G3" s="1"/>
      <c r="H3" s="1"/>
      <c r="I3" s="1"/>
      <c r="J3" s="1"/>
      <c r="L3" s="1"/>
      <c r="M3" s="1"/>
      <c r="N3" s="1"/>
      <c r="O3" s="1"/>
      <c r="P3" s="1"/>
    </row>
    <row r="4" spans="2:107" ht="51" customHeight="1" thickBot="1" x14ac:dyDescent="0.5">
      <c r="B4" s="57" t="s">
        <v>51</v>
      </c>
      <c r="C4" s="161"/>
      <c r="D4" s="161"/>
      <c r="E4" s="161"/>
      <c r="F4" s="162"/>
      <c r="G4" s="1"/>
      <c r="M4" s="1"/>
      <c r="N4" s="1"/>
      <c r="O4" s="1"/>
      <c r="P4" s="1"/>
    </row>
    <row r="5" spans="2:107" ht="21.9" customHeight="1" x14ac:dyDescent="0.45">
      <c r="B5" s="56"/>
      <c r="C5" s="18"/>
      <c r="D5" s="18"/>
      <c r="E5" s="18"/>
      <c r="F5" s="18"/>
      <c r="I5" s="1"/>
      <c r="O5" s="1"/>
      <c r="P5" s="1"/>
    </row>
    <row r="6" spans="2:107" ht="21.9" customHeight="1" thickBot="1" x14ac:dyDescent="0.5">
      <c r="B6" s="56"/>
      <c r="C6" s="18"/>
      <c r="D6" s="18"/>
      <c r="E6" s="18"/>
      <c r="F6" s="18"/>
      <c r="I6" s="1"/>
      <c r="O6" s="1"/>
      <c r="P6" s="1"/>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row>
    <row r="7" spans="2:107" ht="36.9" customHeight="1" thickBot="1" x14ac:dyDescent="0.5">
      <c r="B7" s="55" t="s">
        <v>34</v>
      </c>
      <c r="C7" s="54"/>
      <c r="D7" s="53"/>
      <c r="E7" s="18"/>
      <c r="F7" s="52" t="s">
        <v>33</v>
      </c>
      <c r="G7" s="34">
        <v>0</v>
      </c>
      <c r="H7" s="51">
        <v>1</v>
      </c>
      <c r="I7" s="51">
        <v>2</v>
      </c>
      <c r="J7" s="51">
        <v>3</v>
      </c>
      <c r="K7" s="51">
        <v>4</v>
      </c>
      <c r="L7" s="51">
        <v>5</v>
      </c>
      <c r="M7" s="51">
        <v>6</v>
      </c>
      <c r="N7" s="51">
        <v>7</v>
      </c>
      <c r="O7" s="51">
        <v>8</v>
      </c>
      <c r="P7" s="51">
        <v>9</v>
      </c>
      <c r="Q7" s="51">
        <v>10</v>
      </c>
      <c r="R7" s="51">
        <v>11</v>
      </c>
      <c r="S7" s="51">
        <v>12</v>
      </c>
      <c r="T7" s="51">
        <v>13</v>
      </c>
      <c r="U7" s="51">
        <v>14</v>
      </c>
      <c r="V7" s="51">
        <v>15</v>
      </c>
      <c r="W7" s="51">
        <v>16</v>
      </c>
      <c r="X7" s="51">
        <v>17</v>
      </c>
      <c r="Y7" s="51">
        <v>18</v>
      </c>
      <c r="Z7" s="51">
        <v>19</v>
      </c>
      <c r="AA7" s="51">
        <v>20</v>
      </c>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row>
    <row r="8" spans="2:107" ht="36.9" customHeight="1" x14ac:dyDescent="0.45">
      <c r="B8" s="50" t="s">
        <v>32</v>
      </c>
      <c r="C8" s="79">
        <f>Summary!C6</f>
        <v>0.05</v>
      </c>
      <c r="D8" s="48"/>
      <c r="E8" s="18"/>
      <c r="F8" s="47" t="s">
        <v>31</v>
      </c>
      <c r="G8" s="46"/>
      <c r="H8" s="39">
        <f>C11</f>
        <v>0</v>
      </c>
      <c r="I8" s="39">
        <f t="shared" ref="I8:AA8" si="0">$H$8</f>
        <v>0</v>
      </c>
      <c r="J8" s="39">
        <f t="shared" si="0"/>
        <v>0</v>
      </c>
      <c r="K8" s="39">
        <f t="shared" si="0"/>
        <v>0</v>
      </c>
      <c r="L8" s="39">
        <f t="shared" si="0"/>
        <v>0</v>
      </c>
      <c r="M8" s="39">
        <f t="shared" si="0"/>
        <v>0</v>
      </c>
      <c r="N8" s="39">
        <f t="shared" si="0"/>
        <v>0</v>
      </c>
      <c r="O8" s="39">
        <f t="shared" si="0"/>
        <v>0</v>
      </c>
      <c r="P8" s="39">
        <f t="shared" si="0"/>
        <v>0</v>
      </c>
      <c r="Q8" s="39">
        <f t="shared" si="0"/>
        <v>0</v>
      </c>
      <c r="R8" s="39">
        <f t="shared" si="0"/>
        <v>0</v>
      </c>
      <c r="S8" s="39">
        <f t="shared" si="0"/>
        <v>0</v>
      </c>
      <c r="T8" s="39">
        <f t="shared" si="0"/>
        <v>0</v>
      </c>
      <c r="U8" s="39">
        <f t="shared" si="0"/>
        <v>0</v>
      </c>
      <c r="V8" s="39">
        <f t="shared" si="0"/>
        <v>0</v>
      </c>
      <c r="W8" s="39">
        <f t="shared" si="0"/>
        <v>0</v>
      </c>
      <c r="X8" s="39">
        <f t="shared" si="0"/>
        <v>0</v>
      </c>
      <c r="Y8" s="39">
        <f t="shared" si="0"/>
        <v>0</v>
      </c>
      <c r="Z8" s="39">
        <f t="shared" si="0"/>
        <v>0</v>
      </c>
      <c r="AA8" s="39">
        <f t="shared" si="0"/>
        <v>0</v>
      </c>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row>
    <row r="9" spans="2:107" ht="36.9" customHeight="1" thickBot="1" x14ac:dyDescent="0.5">
      <c r="B9" s="29" t="s">
        <v>30</v>
      </c>
      <c r="C9" s="80">
        <f>Summary!C3</f>
        <v>100000</v>
      </c>
      <c r="D9" s="44"/>
      <c r="E9" s="18"/>
      <c r="F9" s="41" t="s">
        <v>29</v>
      </c>
      <c r="G9" s="40"/>
      <c r="H9" s="39" t="str">
        <f t="shared" ref="H9:AA9" si="1">IF(ISODD(H7),"",$C$12)</f>
        <v/>
      </c>
      <c r="I9" s="39">
        <f t="shared" si="1"/>
        <v>0</v>
      </c>
      <c r="J9" s="39" t="str">
        <f t="shared" si="1"/>
        <v/>
      </c>
      <c r="K9" s="39">
        <f t="shared" si="1"/>
        <v>0</v>
      </c>
      <c r="L9" s="39" t="str">
        <f t="shared" si="1"/>
        <v/>
      </c>
      <c r="M9" s="39">
        <f t="shared" si="1"/>
        <v>0</v>
      </c>
      <c r="N9" s="39" t="str">
        <f t="shared" si="1"/>
        <v/>
      </c>
      <c r="O9" s="39">
        <f t="shared" si="1"/>
        <v>0</v>
      </c>
      <c r="P9" s="39" t="str">
        <f t="shared" si="1"/>
        <v/>
      </c>
      <c r="Q9" s="39">
        <f t="shared" si="1"/>
        <v>0</v>
      </c>
      <c r="R9" s="39" t="str">
        <f t="shared" si="1"/>
        <v/>
      </c>
      <c r="S9" s="39">
        <f t="shared" si="1"/>
        <v>0</v>
      </c>
      <c r="T9" s="39" t="str">
        <f t="shared" si="1"/>
        <v/>
      </c>
      <c r="U9" s="39">
        <f t="shared" si="1"/>
        <v>0</v>
      </c>
      <c r="V9" s="39" t="str">
        <f t="shared" si="1"/>
        <v/>
      </c>
      <c r="W9" s="39">
        <f t="shared" si="1"/>
        <v>0</v>
      </c>
      <c r="X9" s="39" t="str">
        <f t="shared" si="1"/>
        <v/>
      </c>
      <c r="Y9" s="39">
        <f t="shared" si="1"/>
        <v>0</v>
      </c>
      <c r="Z9" s="39" t="str">
        <f t="shared" si="1"/>
        <v/>
      </c>
      <c r="AA9" s="39">
        <f t="shared" si="1"/>
        <v>0</v>
      </c>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row>
    <row r="10" spans="2:107" ht="36.9" customHeight="1" x14ac:dyDescent="0.45">
      <c r="B10" s="29" t="s">
        <v>28</v>
      </c>
      <c r="C10" s="43">
        <f>IF(Summary!C8="Max",SUM(K21:K38),IF(Summary!C8="Min",SUM(J21:J38),SUM(I21:I38)))</f>
        <v>0</v>
      </c>
      <c r="D10" s="42" t="s">
        <v>27</v>
      </c>
      <c r="E10" s="18"/>
      <c r="F10" s="41" t="s">
        <v>26</v>
      </c>
      <c r="G10" s="40"/>
      <c r="H10" s="39">
        <f t="shared" ref="H10:AA10" si="2">IF(ROUND(H7/$D$13,0)=ROUND(H7/$D$13,1),$C$13,0)+IF(ROUND(H7/$D$14,0)=ROUND(H7/$D$14,1),$C$14,0)+IF(ROUND(H7/$D$15,0)=ROUND(H7/$D$15,1),$C$15,0)</f>
        <v>0</v>
      </c>
      <c r="I10" s="39">
        <f t="shared" si="2"/>
        <v>0</v>
      </c>
      <c r="J10" s="39">
        <f t="shared" si="2"/>
        <v>0</v>
      </c>
      <c r="K10" s="39">
        <f t="shared" si="2"/>
        <v>0</v>
      </c>
      <c r="L10" s="39">
        <f t="shared" si="2"/>
        <v>0</v>
      </c>
      <c r="M10" s="39">
        <f t="shared" si="2"/>
        <v>0</v>
      </c>
      <c r="N10" s="39">
        <f t="shared" si="2"/>
        <v>0</v>
      </c>
      <c r="O10" s="39">
        <f t="shared" si="2"/>
        <v>0</v>
      </c>
      <c r="P10" s="39">
        <f t="shared" si="2"/>
        <v>0</v>
      </c>
      <c r="Q10" s="39">
        <f t="shared" si="2"/>
        <v>0</v>
      </c>
      <c r="R10" s="39">
        <f t="shared" si="2"/>
        <v>0</v>
      </c>
      <c r="S10" s="39">
        <f t="shared" si="2"/>
        <v>0</v>
      </c>
      <c r="T10" s="39">
        <f t="shared" si="2"/>
        <v>0</v>
      </c>
      <c r="U10" s="39">
        <f t="shared" si="2"/>
        <v>0</v>
      </c>
      <c r="V10" s="39">
        <f t="shared" si="2"/>
        <v>0</v>
      </c>
      <c r="W10" s="39">
        <f t="shared" si="2"/>
        <v>0</v>
      </c>
      <c r="X10" s="39">
        <f t="shared" si="2"/>
        <v>0</v>
      </c>
      <c r="Y10" s="39">
        <f t="shared" si="2"/>
        <v>0</v>
      </c>
      <c r="Z10" s="39">
        <f t="shared" si="2"/>
        <v>0</v>
      </c>
      <c r="AA10" s="39">
        <f t="shared" si="2"/>
        <v>0</v>
      </c>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row>
    <row r="11" spans="2:107" ht="36.9" customHeight="1" x14ac:dyDescent="0.45">
      <c r="B11" s="29" t="s">
        <v>25</v>
      </c>
      <c r="C11" s="31">
        <f>IF(Summary!C8="Max",SUM(N21:N38),IF(Summary!C8="Min",SUM(M21:M38),SUM(L21:L38)))</f>
        <v>0</v>
      </c>
      <c r="D11" s="35">
        <v>1</v>
      </c>
      <c r="E11" s="18"/>
      <c r="F11" s="38" t="s">
        <v>24</v>
      </c>
      <c r="G11" s="37"/>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row>
    <row r="12" spans="2:107" ht="36.9" customHeight="1" x14ac:dyDescent="0.45">
      <c r="B12" s="29" t="s">
        <v>23</v>
      </c>
      <c r="C12" s="31">
        <f>IF(Summary!C8="Max",SUM(Q21:Q38),IF(Summary!C8="Min",SUM(P21:P38),SUM(O21:O38)))</f>
        <v>0</v>
      </c>
      <c r="D12" s="35">
        <f>O19</f>
        <v>2</v>
      </c>
      <c r="E12" s="18"/>
      <c r="F12" s="34" t="s">
        <v>7</v>
      </c>
      <c r="G12" s="33">
        <f>C10</f>
        <v>0</v>
      </c>
      <c r="H12" s="32">
        <f>SUM(H8:H11)</f>
        <v>0</v>
      </c>
      <c r="I12" s="32">
        <f>SUM(I8:I11)</f>
        <v>0</v>
      </c>
      <c r="J12" s="32">
        <f t="shared" ref="J12:AA12" si="3">SUM(J8:J11)</f>
        <v>0</v>
      </c>
      <c r="K12" s="32">
        <f t="shared" si="3"/>
        <v>0</v>
      </c>
      <c r="L12" s="32">
        <f t="shared" si="3"/>
        <v>0</v>
      </c>
      <c r="M12" s="32">
        <f t="shared" si="3"/>
        <v>0</v>
      </c>
      <c r="N12" s="32">
        <f t="shared" si="3"/>
        <v>0</v>
      </c>
      <c r="O12" s="32">
        <f t="shared" si="3"/>
        <v>0</v>
      </c>
      <c r="P12" s="32">
        <f t="shared" si="3"/>
        <v>0</v>
      </c>
      <c r="Q12" s="32">
        <f t="shared" si="3"/>
        <v>0</v>
      </c>
      <c r="R12" s="32">
        <f t="shared" si="3"/>
        <v>0</v>
      </c>
      <c r="S12" s="32">
        <f t="shared" si="3"/>
        <v>0</v>
      </c>
      <c r="T12" s="32">
        <f t="shared" si="3"/>
        <v>0</v>
      </c>
      <c r="U12" s="32">
        <f t="shared" si="3"/>
        <v>0</v>
      </c>
      <c r="V12" s="32">
        <f t="shared" si="3"/>
        <v>0</v>
      </c>
      <c r="W12" s="32">
        <f t="shared" si="3"/>
        <v>0</v>
      </c>
      <c r="X12" s="32">
        <f t="shared" si="3"/>
        <v>0</v>
      </c>
      <c r="Y12" s="32">
        <f t="shared" si="3"/>
        <v>0</v>
      </c>
      <c r="Z12" s="32">
        <f t="shared" si="3"/>
        <v>0</v>
      </c>
      <c r="AA12" s="32">
        <f t="shared" si="3"/>
        <v>0</v>
      </c>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row>
    <row r="13" spans="2:107" ht="36.9" customHeight="1" x14ac:dyDescent="0.45">
      <c r="B13" s="29" t="s">
        <v>21</v>
      </c>
      <c r="C13" s="31">
        <f>IF(Summary!C8="Max",SUM(T21:T38),IF(Summary!C8="Min",SUM(S21:S38),SUM(R21:R38)))</f>
        <v>0</v>
      </c>
      <c r="D13" s="30">
        <f>R19</f>
        <v>5</v>
      </c>
      <c r="E13" s="18"/>
      <c r="F13" s="1"/>
      <c r="G13" s="1"/>
      <c r="H13" s="1"/>
      <c r="I13" s="1"/>
      <c r="O13" s="1"/>
      <c r="P13" s="1"/>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row>
    <row r="14" spans="2:107" ht="36.9" customHeight="1" x14ac:dyDescent="0.45">
      <c r="B14" s="29" t="s">
        <v>21</v>
      </c>
      <c r="C14" s="28">
        <f>IF(Summary!C8="Max",SUM(W21:W38),IF(Summary!C8="Min",SUM(V21:V38),SUM(U21:U38)))</f>
        <v>0</v>
      </c>
      <c r="D14" s="27">
        <f>U19</f>
        <v>10</v>
      </c>
      <c r="F14" s="20" t="s">
        <v>22</v>
      </c>
      <c r="G14" s="26">
        <v>20</v>
      </c>
      <c r="H14" s="133"/>
      <c r="I14" s="133"/>
      <c r="L14" s="163" t="str">
        <f>Summary!C8</f>
        <v>Estimate</v>
      </c>
      <c r="M14" s="163"/>
      <c r="O14" s="1"/>
      <c r="P14" s="1"/>
    </row>
    <row r="15" spans="2:107" ht="36.9" customHeight="1" thickBot="1" x14ac:dyDescent="0.5">
      <c r="B15" s="25" t="s">
        <v>21</v>
      </c>
      <c r="C15" s="24">
        <f>IF(Summary!C8="Max",SUM(Z21:Z38),IF(Summary!C8="Min",SUM(Y21:Y38),SUM(X21:X38)))</f>
        <v>0</v>
      </c>
      <c r="D15" s="23">
        <f>X19</f>
        <v>15</v>
      </c>
      <c r="F15" s="20" t="s">
        <v>20</v>
      </c>
      <c r="G15" s="22">
        <f>$G$12+NPV($C$8,$H$12:$AA$12)</f>
        <v>0</v>
      </c>
      <c r="H15" s="134"/>
      <c r="I15" s="134"/>
      <c r="L15" s="164"/>
      <c r="M15" s="164"/>
      <c r="O15" s="1"/>
      <c r="P15" s="1"/>
    </row>
    <row r="16" spans="2:107" ht="36.9" customHeight="1" x14ac:dyDescent="0.45">
      <c r="B16" s="20"/>
      <c r="C16" s="19"/>
      <c r="D16" s="21"/>
      <c r="E16" s="1"/>
      <c r="F16" s="20" t="s">
        <v>19</v>
      </c>
      <c r="G16" s="22">
        <f>G15/G14</f>
        <v>0</v>
      </c>
      <c r="H16" s="134"/>
      <c r="I16" s="134"/>
      <c r="J16" s="1"/>
      <c r="O16" s="1"/>
      <c r="P16" s="1"/>
    </row>
    <row r="17" spans="1:26" ht="36.9" customHeight="1" x14ac:dyDescent="0.45">
      <c r="B17" s="20"/>
      <c r="C17" s="19"/>
      <c r="D17" s="21"/>
      <c r="E17" s="18"/>
      <c r="F17" s="20"/>
      <c r="G17" s="19"/>
      <c r="H17" s="19"/>
      <c r="I17" s="19"/>
      <c r="O17" s="1"/>
      <c r="P17" s="1"/>
    </row>
    <row r="18" spans="1:26" ht="36.9" customHeight="1" x14ac:dyDescent="0.45">
      <c r="B18" s="1"/>
      <c r="C18" s="1"/>
      <c r="D18" s="1"/>
      <c r="E18" s="18"/>
      <c r="F18" s="18"/>
      <c r="G18" s="1"/>
      <c r="H18" s="1"/>
      <c r="I18" s="1"/>
      <c r="J18" s="1"/>
      <c r="K18" s="1"/>
      <c r="L18" s="165" t="s">
        <v>18</v>
      </c>
      <c r="M18" s="166"/>
      <c r="N18" s="166"/>
      <c r="O18" s="166"/>
      <c r="P18" s="166"/>
      <c r="Q18" s="166"/>
      <c r="R18" s="166"/>
      <c r="S18" s="166"/>
      <c r="T18" s="166"/>
      <c r="U18" s="166"/>
      <c r="V18" s="166"/>
      <c r="W18" s="166"/>
      <c r="X18" s="166"/>
      <c r="Y18" s="166"/>
      <c r="Z18" s="166"/>
    </row>
    <row r="19" spans="1:26" ht="51.6" customHeight="1" x14ac:dyDescent="0.45">
      <c r="A19" s="17"/>
      <c r="B19" s="1"/>
      <c r="C19" s="1"/>
      <c r="D19" s="1"/>
      <c r="E19" s="1"/>
      <c r="F19" s="1"/>
      <c r="G19" s="1"/>
      <c r="H19" s="1"/>
      <c r="I19" s="151" t="s">
        <v>17</v>
      </c>
      <c r="J19" s="152"/>
      <c r="K19" s="153"/>
      <c r="L19" s="154">
        <v>1</v>
      </c>
      <c r="M19" s="155"/>
      <c r="N19" s="156"/>
      <c r="O19" s="154">
        <v>2</v>
      </c>
      <c r="P19" s="155"/>
      <c r="Q19" s="156"/>
      <c r="R19" s="148">
        <v>5</v>
      </c>
      <c r="S19" s="149"/>
      <c r="T19" s="150"/>
      <c r="U19" s="148">
        <v>10</v>
      </c>
      <c r="V19" s="149"/>
      <c r="W19" s="150"/>
      <c r="X19" s="148">
        <v>15</v>
      </c>
      <c r="Y19" s="149"/>
      <c r="Z19" s="150"/>
    </row>
    <row r="20" spans="1:26" ht="72.599999999999994" customHeight="1" thickBot="1" x14ac:dyDescent="0.5">
      <c r="A20" s="104"/>
      <c r="B20" s="105" t="s">
        <v>16</v>
      </c>
      <c r="C20" s="105" t="s">
        <v>15</v>
      </c>
      <c r="D20" s="105" t="s">
        <v>14</v>
      </c>
      <c r="E20" s="105" t="s">
        <v>13</v>
      </c>
      <c r="F20" s="105" t="s">
        <v>12</v>
      </c>
      <c r="G20" s="15" t="s">
        <v>80</v>
      </c>
      <c r="H20" s="105" t="s">
        <v>11</v>
      </c>
      <c r="I20" s="106" t="s">
        <v>10</v>
      </c>
      <c r="J20" s="106" t="s">
        <v>9</v>
      </c>
      <c r="K20" s="106" t="s">
        <v>8</v>
      </c>
      <c r="L20" s="106" t="s">
        <v>10</v>
      </c>
      <c r="M20" s="106" t="s">
        <v>9</v>
      </c>
      <c r="N20" s="106" t="s">
        <v>8</v>
      </c>
      <c r="O20" s="106" t="s">
        <v>10</v>
      </c>
      <c r="P20" s="106" t="s">
        <v>9</v>
      </c>
      <c r="Q20" s="106" t="s">
        <v>8</v>
      </c>
      <c r="R20" s="106" t="s">
        <v>10</v>
      </c>
      <c r="S20" s="106" t="s">
        <v>9</v>
      </c>
      <c r="T20" s="106" t="s">
        <v>8</v>
      </c>
      <c r="U20" s="106" t="s">
        <v>10</v>
      </c>
      <c r="V20" s="106" t="s">
        <v>9</v>
      </c>
      <c r="W20" s="106" t="s">
        <v>8</v>
      </c>
      <c r="X20" s="106" t="s">
        <v>10</v>
      </c>
      <c r="Y20" s="106" t="s">
        <v>9</v>
      </c>
      <c r="Z20" s="106" t="s">
        <v>8</v>
      </c>
    </row>
    <row r="21" spans="1:26" ht="118.5" customHeight="1" thickBot="1" x14ac:dyDescent="0.5">
      <c r="A21" s="169">
        <v>1</v>
      </c>
      <c r="B21" s="172" t="s">
        <v>53</v>
      </c>
      <c r="C21" s="175" t="s">
        <v>69</v>
      </c>
      <c r="D21" s="176"/>
      <c r="E21" s="107" t="s">
        <v>7</v>
      </c>
      <c r="F21" s="189" t="s">
        <v>79</v>
      </c>
      <c r="G21" s="108"/>
      <c r="H21" s="109"/>
      <c r="I21" s="108"/>
      <c r="J21" s="108"/>
      <c r="K21" s="108"/>
      <c r="L21" s="110"/>
      <c r="M21" s="110"/>
      <c r="N21" s="110"/>
      <c r="O21" s="110"/>
      <c r="P21" s="110"/>
      <c r="Q21" s="110"/>
      <c r="R21" s="110"/>
      <c r="S21" s="110"/>
      <c r="T21" s="110"/>
      <c r="U21" s="110"/>
      <c r="V21" s="110"/>
      <c r="W21" s="110"/>
      <c r="X21" s="110"/>
      <c r="Y21" s="110"/>
      <c r="Z21" s="111"/>
    </row>
    <row r="22" spans="1:26" ht="46.8" x14ac:dyDescent="0.45">
      <c r="A22" s="170"/>
      <c r="B22" s="173"/>
      <c r="C22" s="173"/>
      <c r="D22" s="177"/>
      <c r="E22" s="98" t="s">
        <v>6</v>
      </c>
      <c r="F22" s="100"/>
      <c r="G22" s="97"/>
      <c r="H22" s="98"/>
      <c r="I22" s="97"/>
      <c r="J22" s="97"/>
      <c r="K22" s="97"/>
      <c r="L22" s="9"/>
      <c r="M22" s="9"/>
      <c r="N22" s="9"/>
      <c r="O22" s="9"/>
      <c r="P22" s="9"/>
      <c r="Q22" s="9"/>
      <c r="R22" s="9"/>
      <c r="S22" s="9"/>
      <c r="T22" s="9"/>
      <c r="U22" s="9"/>
      <c r="V22" s="9"/>
      <c r="W22" s="9"/>
      <c r="X22" s="9"/>
      <c r="Y22" s="9"/>
      <c r="Z22" s="112"/>
    </row>
    <row r="23" spans="1:26" ht="46.8" x14ac:dyDescent="0.45">
      <c r="A23" s="170"/>
      <c r="B23" s="173"/>
      <c r="C23" s="173"/>
      <c r="D23" s="177"/>
      <c r="E23" s="99" t="s">
        <v>5</v>
      </c>
      <c r="F23" s="7"/>
      <c r="G23" s="7"/>
      <c r="H23" s="98"/>
      <c r="I23" s="7"/>
      <c r="J23" s="7"/>
      <c r="K23" s="7"/>
      <c r="L23" s="7"/>
      <c r="M23" s="7"/>
      <c r="N23" s="7"/>
      <c r="O23" s="6"/>
      <c r="P23" s="6"/>
      <c r="Q23" s="6"/>
      <c r="R23" s="6"/>
      <c r="S23" s="6"/>
      <c r="T23" s="6"/>
      <c r="U23" s="6"/>
      <c r="V23" s="6"/>
      <c r="W23" s="6"/>
      <c r="X23" s="6"/>
      <c r="Y23" s="6"/>
      <c r="Z23" s="113"/>
    </row>
    <row r="24" spans="1:26" ht="46.8" x14ac:dyDescent="0.45">
      <c r="A24" s="170"/>
      <c r="B24" s="173"/>
      <c r="C24" s="173"/>
      <c r="D24" s="177"/>
      <c r="E24" s="99" t="s">
        <v>4</v>
      </c>
      <c r="F24" s="7"/>
      <c r="G24" s="7"/>
      <c r="H24" s="99"/>
      <c r="I24" s="7"/>
      <c r="J24" s="7"/>
      <c r="K24" s="7"/>
      <c r="L24" s="7"/>
      <c r="M24" s="6"/>
      <c r="N24" s="6"/>
      <c r="O24" s="6"/>
      <c r="P24" s="6"/>
      <c r="Q24" s="6"/>
      <c r="R24" s="6"/>
      <c r="S24" s="6"/>
      <c r="T24" s="6"/>
      <c r="U24" s="6"/>
      <c r="V24" s="6"/>
      <c r="W24" s="6"/>
      <c r="X24" s="6"/>
      <c r="Y24" s="6"/>
      <c r="Z24" s="113"/>
    </row>
    <row r="25" spans="1:26" x14ac:dyDescent="0.45">
      <c r="A25" s="170"/>
      <c r="B25" s="173"/>
      <c r="C25" s="173"/>
      <c r="D25" s="177"/>
      <c r="E25" s="99" t="s">
        <v>3</v>
      </c>
      <c r="F25" s="7"/>
      <c r="G25" s="7"/>
      <c r="H25" s="99"/>
      <c r="I25" s="7"/>
      <c r="J25" s="7"/>
      <c r="K25" s="7"/>
      <c r="L25" s="7"/>
      <c r="M25" s="6"/>
      <c r="N25" s="6"/>
      <c r="O25" s="6"/>
      <c r="P25" s="6"/>
      <c r="Q25" s="6"/>
      <c r="R25" s="6"/>
      <c r="S25" s="6"/>
      <c r="T25" s="6"/>
      <c r="U25" s="6"/>
      <c r="V25" s="6"/>
      <c r="W25" s="6"/>
      <c r="X25" s="6"/>
      <c r="Y25" s="6"/>
      <c r="Z25" s="113"/>
    </row>
    <row r="26" spans="1:26" x14ac:dyDescent="0.45">
      <c r="A26" s="170"/>
      <c r="B26" s="173"/>
      <c r="C26" s="173"/>
      <c r="D26" s="177"/>
      <c r="E26" s="99" t="s">
        <v>2</v>
      </c>
      <c r="F26" s="99"/>
      <c r="G26" s="7"/>
      <c r="H26" s="99"/>
      <c r="I26" s="7"/>
      <c r="J26" s="7"/>
      <c r="K26" s="7"/>
      <c r="L26" s="6"/>
      <c r="M26" s="6"/>
      <c r="N26" s="6"/>
      <c r="O26" s="6"/>
      <c r="P26" s="6"/>
      <c r="Q26" s="6"/>
      <c r="R26" s="6"/>
      <c r="S26" s="6"/>
      <c r="T26" s="6"/>
      <c r="U26" s="6"/>
      <c r="V26" s="6"/>
      <c r="W26" s="6"/>
      <c r="X26" s="6"/>
      <c r="Y26" s="6"/>
      <c r="Z26" s="113"/>
    </row>
    <row r="27" spans="1:26" ht="46.8" x14ac:dyDescent="0.45">
      <c r="A27" s="170"/>
      <c r="B27" s="173"/>
      <c r="C27" s="173"/>
      <c r="D27" s="177"/>
      <c r="E27" s="99" t="s">
        <v>1</v>
      </c>
      <c r="F27" s="7"/>
      <c r="G27" s="7"/>
      <c r="H27" s="99"/>
      <c r="I27" s="7"/>
      <c r="J27" s="7"/>
      <c r="K27" s="7"/>
      <c r="L27" s="6"/>
      <c r="M27" s="6"/>
      <c r="N27" s="6"/>
      <c r="O27" s="6"/>
      <c r="P27" s="6"/>
      <c r="Q27" s="6"/>
      <c r="R27" s="6"/>
      <c r="S27" s="6"/>
      <c r="T27" s="6"/>
      <c r="U27" s="6"/>
      <c r="V27" s="6"/>
      <c r="W27" s="6"/>
      <c r="X27" s="6"/>
      <c r="Y27" s="6"/>
      <c r="Z27" s="113"/>
    </row>
    <row r="28" spans="1:26" ht="24" thickBot="1" x14ac:dyDescent="0.5">
      <c r="A28" s="171"/>
      <c r="B28" s="174"/>
      <c r="C28" s="174"/>
      <c r="D28" s="178"/>
      <c r="E28" s="114" t="s">
        <v>0</v>
      </c>
      <c r="F28" s="101"/>
      <c r="G28" s="101"/>
      <c r="H28" s="101"/>
      <c r="I28" s="101"/>
      <c r="J28" s="101"/>
      <c r="K28" s="101"/>
      <c r="L28" s="103"/>
      <c r="M28" s="103"/>
      <c r="N28" s="103"/>
      <c r="O28" s="103"/>
      <c r="P28" s="103"/>
      <c r="Q28" s="103"/>
      <c r="R28" s="103"/>
      <c r="S28" s="103"/>
      <c r="T28" s="103"/>
      <c r="U28" s="103"/>
      <c r="V28" s="103"/>
      <c r="W28" s="103"/>
      <c r="X28" s="103"/>
      <c r="Y28" s="103"/>
      <c r="Z28" s="115"/>
    </row>
    <row r="29" spans="1:26" s="61" customFormat="1" ht="9.75" customHeight="1" thickBot="1" x14ac:dyDescent="0.5">
      <c r="A29" s="116"/>
      <c r="B29" s="117"/>
      <c r="C29" s="117"/>
      <c r="D29" s="118"/>
      <c r="E29" s="117"/>
      <c r="F29" s="117"/>
      <c r="G29" s="117"/>
      <c r="H29" s="117"/>
      <c r="I29" s="119"/>
      <c r="J29" s="119"/>
      <c r="K29" s="119"/>
      <c r="L29" s="119"/>
      <c r="M29" s="120"/>
      <c r="N29" s="120"/>
      <c r="O29" s="120"/>
      <c r="P29" s="120"/>
      <c r="Q29" s="120"/>
      <c r="R29" s="120"/>
      <c r="S29" s="120"/>
      <c r="T29" s="120"/>
      <c r="U29" s="120"/>
      <c r="V29" s="120"/>
      <c r="W29" s="120"/>
      <c r="X29" s="120"/>
      <c r="Y29" s="120"/>
      <c r="Z29" s="120"/>
    </row>
    <row r="30" spans="1:26" ht="24" thickBot="1" x14ac:dyDescent="0.5">
      <c r="A30" s="169">
        <v>2</v>
      </c>
      <c r="B30" s="179" t="s">
        <v>54</v>
      </c>
      <c r="C30" s="179"/>
      <c r="D30" s="181"/>
      <c r="E30" s="107" t="s">
        <v>7</v>
      </c>
      <c r="F30" s="109"/>
      <c r="G30" s="109"/>
      <c r="H30" s="109"/>
      <c r="I30" s="108"/>
      <c r="J30" s="108"/>
      <c r="K30" s="110"/>
      <c r="L30" s="110"/>
      <c r="M30" s="110"/>
      <c r="N30" s="110"/>
      <c r="O30" s="110"/>
      <c r="P30" s="110"/>
      <c r="Q30" s="110"/>
      <c r="R30" s="110"/>
      <c r="S30" s="110"/>
      <c r="T30" s="110"/>
      <c r="U30" s="110"/>
      <c r="V30" s="110"/>
      <c r="W30" s="110"/>
      <c r="X30" s="110"/>
      <c r="Y30" s="110"/>
      <c r="Z30" s="111"/>
    </row>
    <row r="31" spans="1:26" ht="46.8" x14ac:dyDescent="0.45">
      <c r="A31" s="170"/>
      <c r="B31" s="143"/>
      <c r="C31" s="143"/>
      <c r="D31" s="146"/>
      <c r="E31" s="130" t="s">
        <v>6</v>
      </c>
      <c r="F31" s="98"/>
      <c r="G31" s="97"/>
      <c r="H31" s="97"/>
      <c r="I31" s="97"/>
      <c r="J31" s="97"/>
      <c r="K31" s="97"/>
      <c r="L31" s="97"/>
      <c r="M31" s="97"/>
      <c r="N31" s="97"/>
      <c r="O31" s="9"/>
      <c r="P31" s="9"/>
      <c r="Q31" s="9"/>
      <c r="R31" s="9"/>
      <c r="S31" s="9"/>
      <c r="T31" s="9"/>
      <c r="U31" s="9"/>
      <c r="V31" s="9"/>
      <c r="W31" s="9"/>
      <c r="X31" s="9"/>
      <c r="Y31" s="9"/>
      <c r="Z31" s="112"/>
    </row>
    <row r="32" spans="1:26" ht="46.8" x14ac:dyDescent="0.45">
      <c r="A32" s="170"/>
      <c r="B32" s="143"/>
      <c r="C32" s="143"/>
      <c r="D32" s="146"/>
      <c r="E32" s="8" t="s">
        <v>5</v>
      </c>
      <c r="F32" s="7"/>
      <c r="G32" s="7"/>
      <c r="H32" s="7"/>
      <c r="I32" s="7"/>
      <c r="J32" s="7"/>
      <c r="K32" s="7"/>
      <c r="L32" s="7"/>
      <c r="M32" s="7"/>
      <c r="N32" s="6"/>
      <c r="O32" s="6"/>
      <c r="P32" s="6"/>
      <c r="Q32" s="6"/>
      <c r="R32" s="6"/>
      <c r="S32" s="6"/>
      <c r="T32" s="6"/>
      <c r="U32" s="6"/>
      <c r="V32" s="6"/>
      <c r="W32" s="6"/>
      <c r="X32" s="6"/>
      <c r="Y32" s="6"/>
      <c r="Z32" s="113"/>
    </row>
    <row r="33" spans="1:26" ht="46.8" x14ac:dyDescent="0.45">
      <c r="A33" s="170"/>
      <c r="B33" s="143"/>
      <c r="C33" s="143"/>
      <c r="D33" s="146"/>
      <c r="E33" s="8" t="s">
        <v>4</v>
      </c>
      <c r="F33" s="7"/>
      <c r="G33" s="7"/>
      <c r="H33" s="7"/>
      <c r="I33" s="7"/>
      <c r="J33" s="7"/>
      <c r="K33" s="7"/>
      <c r="L33" s="7"/>
      <c r="M33" s="7"/>
      <c r="N33" s="7"/>
      <c r="O33" s="6"/>
      <c r="P33" s="6"/>
      <c r="Q33" s="6"/>
      <c r="R33" s="6"/>
      <c r="S33" s="6"/>
      <c r="T33" s="6"/>
      <c r="U33" s="6"/>
      <c r="V33" s="6"/>
      <c r="W33" s="6"/>
      <c r="X33" s="6"/>
      <c r="Y33" s="6"/>
      <c r="Z33" s="113"/>
    </row>
    <row r="34" spans="1:26" x14ac:dyDescent="0.45">
      <c r="A34" s="170"/>
      <c r="B34" s="143"/>
      <c r="C34" s="143"/>
      <c r="D34" s="146"/>
      <c r="E34" s="8" t="s">
        <v>3</v>
      </c>
      <c r="F34" s="7"/>
      <c r="G34" s="7"/>
      <c r="H34" s="7"/>
      <c r="I34" s="7"/>
      <c r="J34" s="7"/>
      <c r="K34" s="7"/>
      <c r="L34" s="7"/>
      <c r="M34" s="7"/>
      <c r="N34" s="6"/>
      <c r="O34" s="6"/>
      <c r="P34" s="6"/>
      <c r="Q34" s="6"/>
      <c r="R34" s="6"/>
      <c r="S34" s="6"/>
      <c r="T34" s="6"/>
      <c r="U34" s="6"/>
      <c r="V34" s="6"/>
      <c r="W34" s="6"/>
      <c r="X34" s="6"/>
      <c r="Y34" s="6"/>
      <c r="Z34" s="113"/>
    </row>
    <row r="35" spans="1:26" x14ac:dyDescent="0.45">
      <c r="A35" s="170"/>
      <c r="B35" s="143"/>
      <c r="C35" s="143"/>
      <c r="D35" s="146"/>
      <c r="E35" s="8" t="s">
        <v>2</v>
      </c>
      <c r="F35" s="99"/>
      <c r="G35" s="7"/>
      <c r="H35" s="7"/>
      <c r="I35" s="7"/>
      <c r="J35" s="7"/>
      <c r="K35" s="7"/>
      <c r="L35" s="7"/>
      <c r="M35" s="7"/>
      <c r="N35" s="6"/>
      <c r="O35" s="6"/>
      <c r="P35" s="6"/>
      <c r="Q35" s="6"/>
      <c r="R35" s="6"/>
      <c r="S35" s="6"/>
      <c r="T35" s="6"/>
      <c r="U35" s="6"/>
      <c r="V35" s="6"/>
      <c r="W35" s="6"/>
      <c r="X35" s="6"/>
      <c r="Y35" s="6"/>
      <c r="Z35" s="113"/>
    </row>
    <row r="36" spans="1:26" ht="46.8" x14ac:dyDescent="0.45">
      <c r="A36" s="170"/>
      <c r="B36" s="143"/>
      <c r="C36" s="143"/>
      <c r="D36" s="146"/>
      <c r="E36" s="8" t="s">
        <v>1</v>
      </c>
      <c r="F36" s="7"/>
      <c r="G36" s="7"/>
      <c r="H36" s="7"/>
      <c r="I36" s="7"/>
      <c r="J36" s="7"/>
      <c r="K36" s="7"/>
      <c r="L36" s="7"/>
      <c r="M36" s="7"/>
      <c r="N36" s="6"/>
      <c r="O36" s="6"/>
      <c r="P36" s="6"/>
      <c r="Q36" s="6"/>
      <c r="R36" s="6"/>
      <c r="S36" s="6"/>
      <c r="T36" s="6"/>
      <c r="U36" s="6"/>
      <c r="V36" s="6"/>
      <c r="W36" s="6"/>
      <c r="X36" s="6"/>
      <c r="Y36" s="6"/>
      <c r="Z36" s="113"/>
    </row>
    <row r="37" spans="1:26" ht="24" thickBot="1" x14ac:dyDescent="0.5">
      <c r="A37" s="171"/>
      <c r="B37" s="180"/>
      <c r="C37" s="180"/>
      <c r="D37" s="182"/>
      <c r="E37" s="121" t="s">
        <v>0</v>
      </c>
      <c r="F37" s="114"/>
      <c r="G37" s="101"/>
      <c r="H37" s="101"/>
      <c r="I37" s="101"/>
      <c r="J37" s="101"/>
      <c r="K37" s="103"/>
      <c r="L37" s="103"/>
      <c r="M37" s="103"/>
      <c r="N37" s="103"/>
      <c r="O37" s="103"/>
      <c r="P37" s="103"/>
      <c r="Q37" s="103"/>
      <c r="R37" s="103"/>
      <c r="S37" s="103"/>
      <c r="T37" s="103"/>
      <c r="U37" s="103"/>
      <c r="V37" s="103"/>
      <c r="W37" s="103"/>
      <c r="X37" s="103"/>
      <c r="Y37" s="103"/>
      <c r="Z37" s="115"/>
    </row>
    <row r="38" spans="1:26" ht="12" customHeight="1" thickBot="1" x14ac:dyDescent="0.5">
      <c r="A38" s="122"/>
      <c r="B38" s="123"/>
      <c r="C38" s="123"/>
      <c r="D38" s="124"/>
      <c r="E38" s="123"/>
      <c r="F38" s="123"/>
      <c r="G38" s="123"/>
      <c r="H38" s="123"/>
      <c r="I38" s="123"/>
      <c r="J38" s="123"/>
      <c r="K38" s="125"/>
      <c r="L38" s="126"/>
      <c r="M38" s="126"/>
      <c r="N38" s="126"/>
      <c r="O38" s="126"/>
      <c r="P38" s="126"/>
      <c r="Q38" s="126"/>
      <c r="R38" s="126"/>
      <c r="S38" s="126"/>
      <c r="T38" s="126"/>
      <c r="U38" s="126"/>
      <c r="V38" s="126"/>
      <c r="W38" s="126"/>
      <c r="X38" s="126"/>
      <c r="Y38" s="126"/>
    </row>
    <row r="39" spans="1:26" ht="24" thickBot="1" x14ac:dyDescent="0.5">
      <c r="A39" s="169">
        <v>3</v>
      </c>
      <c r="B39" s="179" t="s">
        <v>70</v>
      </c>
      <c r="C39" s="179"/>
      <c r="D39" s="181"/>
      <c r="E39" s="107" t="s">
        <v>7</v>
      </c>
      <c r="F39" s="109"/>
      <c r="G39" s="109"/>
      <c r="H39" s="109"/>
      <c r="I39" s="108"/>
      <c r="J39" s="108"/>
      <c r="K39" s="110"/>
      <c r="L39" s="110"/>
      <c r="M39" s="110"/>
      <c r="N39" s="110"/>
      <c r="O39" s="110"/>
      <c r="P39" s="110"/>
      <c r="Q39" s="110"/>
      <c r="R39" s="110"/>
      <c r="S39" s="110"/>
      <c r="T39" s="110"/>
      <c r="U39" s="110"/>
      <c r="V39" s="110"/>
      <c r="W39" s="110"/>
      <c r="X39" s="110"/>
      <c r="Y39" s="110"/>
      <c r="Z39" s="111"/>
    </row>
    <row r="40" spans="1:26" ht="46.8" x14ac:dyDescent="0.45">
      <c r="A40" s="170"/>
      <c r="B40" s="143"/>
      <c r="C40" s="143"/>
      <c r="D40" s="146"/>
      <c r="E40" s="130" t="s">
        <v>6</v>
      </c>
      <c r="F40" s="98"/>
      <c r="G40" s="97"/>
      <c r="H40" s="97"/>
      <c r="I40" s="97"/>
      <c r="J40" s="97"/>
      <c r="K40" s="97"/>
      <c r="L40" s="97"/>
      <c r="M40" s="97"/>
      <c r="N40" s="97"/>
      <c r="O40" s="9"/>
      <c r="P40" s="9"/>
      <c r="Q40" s="9"/>
      <c r="R40" s="9"/>
      <c r="S40" s="9"/>
      <c r="T40" s="9"/>
      <c r="U40" s="9"/>
      <c r="V40" s="9"/>
      <c r="W40" s="9"/>
      <c r="X40" s="9"/>
      <c r="Y40" s="9"/>
      <c r="Z40" s="112"/>
    </row>
    <row r="41" spans="1:26" ht="46.8" x14ac:dyDescent="0.45">
      <c r="A41" s="170"/>
      <c r="B41" s="143"/>
      <c r="C41" s="143"/>
      <c r="D41" s="146"/>
      <c r="E41" s="8" t="s">
        <v>5</v>
      </c>
      <c r="F41" s="7"/>
      <c r="G41" s="7"/>
      <c r="H41" s="7"/>
      <c r="I41" s="7"/>
      <c r="J41" s="7"/>
      <c r="K41" s="7"/>
      <c r="L41" s="7"/>
      <c r="M41" s="7"/>
      <c r="N41" s="6"/>
      <c r="O41" s="6"/>
      <c r="P41" s="6"/>
      <c r="Q41" s="6"/>
      <c r="R41" s="6"/>
      <c r="S41" s="6"/>
      <c r="T41" s="6"/>
      <c r="U41" s="6"/>
      <c r="V41" s="6"/>
      <c r="W41" s="6"/>
      <c r="X41" s="6"/>
      <c r="Y41" s="6"/>
      <c r="Z41" s="113"/>
    </row>
    <row r="42" spans="1:26" ht="46.8" x14ac:dyDescent="0.45">
      <c r="A42" s="170"/>
      <c r="B42" s="143"/>
      <c r="C42" s="143"/>
      <c r="D42" s="146"/>
      <c r="E42" s="8" t="s">
        <v>4</v>
      </c>
      <c r="F42" s="7"/>
      <c r="G42" s="7"/>
      <c r="H42" s="7"/>
      <c r="I42" s="7"/>
      <c r="J42" s="7"/>
      <c r="K42" s="7"/>
      <c r="L42" s="7"/>
      <c r="M42" s="7"/>
      <c r="N42" s="7"/>
      <c r="O42" s="6"/>
      <c r="P42" s="6"/>
      <c r="Q42" s="6"/>
      <c r="R42" s="6"/>
      <c r="S42" s="6"/>
      <c r="T42" s="6"/>
      <c r="U42" s="6"/>
      <c r="V42" s="6"/>
      <c r="W42" s="6"/>
      <c r="X42" s="6"/>
      <c r="Y42" s="6"/>
      <c r="Z42" s="113"/>
    </row>
    <row r="43" spans="1:26" x14ac:dyDescent="0.45">
      <c r="A43" s="170"/>
      <c r="B43" s="143"/>
      <c r="C43" s="143"/>
      <c r="D43" s="146"/>
      <c r="E43" s="8" t="s">
        <v>3</v>
      </c>
      <c r="F43" s="7"/>
      <c r="G43" s="7"/>
      <c r="H43" s="7"/>
      <c r="I43" s="7"/>
      <c r="J43" s="7"/>
      <c r="K43" s="7"/>
      <c r="L43" s="7"/>
      <c r="M43" s="7"/>
      <c r="N43" s="6"/>
      <c r="O43" s="6"/>
      <c r="P43" s="6"/>
      <c r="Q43" s="6"/>
      <c r="R43" s="6"/>
      <c r="S43" s="6"/>
      <c r="T43" s="6"/>
      <c r="U43" s="6"/>
      <c r="V43" s="6"/>
      <c r="W43" s="6"/>
      <c r="X43" s="6"/>
      <c r="Y43" s="6"/>
      <c r="Z43" s="113"/>
    </row>
    <row r="44" spans="1:26" x14ac:dyDescent="0.45">
      <c r="A44" s="170"/>
      <c r="B44" s="143"/>
      <c r="C44" s="143"/>
      <c r="D44" s="146"/>
      <c r="E44" s="8" t="s">
        <v>2</v>
      </c>
      <c r="F44" s="99"/>
      <c r="G44" s="7"/>
      <c r="H44" s="7"/>
      <c r="I44" s="7"/>
      <c r="J44" s="7"/>
      <c r="K44" s="7"/>
      <c r="L44" s="7"/>
      <c r="M44" s="7"/>
      <c r="N44" s="6"/>
      <c r="O44" s="6"/>
      <c r="P44" s="6"/>
      <c r="Q44" s="6"/>
      <c r="R44" s="6"/>
      <c r="S44" s="6"/>
      <c r="T44" s="6"/>
      <c r="U44" s="6"/>
      <c r="V44" s="6"/>
      <c r="W44" s="6"/>
      <c r="X44" s="6"/>
      <c r="Y44" s="6"/>
      <c r="Z44" s="113"/>
    </row>
    <row r="45" spans="1:26" ht="46.8" x14ac:dyDescent="0.45">
      <c r="A45" s="170"/>
      <c r="B45" s="143"/>
      <c r="C45" s="143"/>
      <c r="D45" s="146"/>
      <c r="E45" s="8" t="s">
        <v>1</v>
      </c>
      <c r="F45" s="7"/>
      <c r="G45" s="7"/>
      <c r="H45" s="7"/>
      <c r="I45" s="7"/>
      <c r="J45" s="7"/>
      <c r="K45" s="7"/>
      <c r="L45" s="7"/>
      <c r="M45" s="7"/>
      <c r="N45" s="6"/>
      <c r="O45" s="6"/>
      <c r="P45" s="6"/>
      <c r="Q45" s="6"/>
      <c r="R45" s="6"/>
      <c r="S45" s="6"/>
      <c r="T45" s="6"/>
      <c r="U45" s="6"/>
      <c r="V45" s="6"/>
      <c r="W45" s="6"/>
      <c r="X45" s="6"/>
      <c r="Y45" s="6"/>
      <c r="Z45" s="113"/>
    </row>
    <row r="46" spans="1:26" ht="24" thickBot="1" x14ac:dyDescent="0.5">
      <c r="A46" s="171"/>
      <c r="B46" s="180"/>
      <c r="C46" s="180"/>
      <c r="D46" s="182"/>
      <c r="E46" s="121" t="s">
        <v>0</v>
      </c>
      <c r="F46" s="114"/>
      <c r="G46" s="101"/>
      <c r="H46" s="101"/>
      <c r="I46" s="101"/>
      <c r="J46" s="101"/>
      <c r="K46" s="103"/>
      <c r="L46" s="103"/>
      <c r="M46" s="103"/>
      <c r="N46" s="103"/>
      <c r="O46" s="103"/>
      <c r="P46" s="103"/>
      <c r="Q46" s="103"/>
      <c r="R46" s="103"/>
      <c r="S46" s="103"/>
      <c r="T46" s="103"/>
      <c r="U46" s="103"/>
      <c r="V46" s="103"/>
      <c r="W46" s="103"/>
      <c r="X46" s="103"/>
      <c r="Y46" s="103"/>
      <c r="Z46" s="115"/>
    </row>
    <row r="47" spans="1:26" ht="12" customHeight="1" thickBot="1" x14ac:dyDescent="0.5">
      <c r="A47" s="122"/>
      <c r="B47" s="123"/>
      <c r="C47" s="123"/>
      <c r="D47" s="124"/>
      <c r="E47" s="123"/>
      <c r="F47" s="123"/>
      <c r="G47" s="123"/>
      <c r="H47" s="123"/>
      <c r="I47" s="123"/>
      <c r="J47" s="123"/>
      <c r="K47" s="125"/>
      <c r="L47" s="126"/>
      <c r="M47" s="126"/>
      <c r="N47" s="126"/>
      <c r="O47" s="126"/>
      <c r="P47" s="126"/>
      <c r="Q47" s="126"/>
      <c r="R47" s="126"/>
      <c r="S47" s="126"/>
      <c r="T47" s="126"/>
      <c r="U47" s="126"/>
      <c r="V47" s="126"/>
      <c r="W47" s="126"/>
      <c r="X47" s="126"/>
      <c r="Y47" s="126"/>
    </row>
    <row r="48" spans="1:26" ht="24" thickBot="1" x14ac:dyDescent="0.5">
      <c r="A48" s="169">
        <v>4</v>
      </c>
      <c r="B48" s="179" t="s">
        <v>71</v>
      </c>
      <c r="C48" s="179"/>
      <c r="D48" s="181"/>
      <c r="E48" s="107" t="s">
        <v>7</v>
      </c>
      <c r="F48" s="109"/>
      <c r="G48" s="109"/>
      <c r="H48" s="109"/>
      <c r="I48" s="108"/>
      <c r="J48" s="108"/>
      <c r="K48" s="110"/>
      <c r="L48" s="110"/>
      <c r="M48" s="110"/>
      <c r="N48" s="110"/>
      <c r="O48" s="110"/>
      <c r="P48" s="110"/>
      <c r="Q48" s="110"/>
      <c r="R48" s="110"/>
      <c r="S48" s="110"/>
      <c r="T48" s="110"/>
      <c r="U48" s="110"/>
      <c r="V48" s="110"/>
      <c r="W48" s="110"/>
      <c r="X48" s="110"/>
      <c r="Y48" s="110"/>
      <c r="Z48" s="111"/>
    </row>
    <row r="49" spans="1:26" ht="46.8" x14ac:dyDescent="0.45">
      <c r="A49" s="170"/>
      <c r="B49" s="143"/>
      <c r="C49" s="143"/>
      <c r="D49" s="146"/>
      <c r="E49" s="130" t="s">
        <v>6</v>
      </c>
      <c r="F49" s="98"/>
      <c r="G49" s="97"/>
      <c r="H49" s="97"/>
      <c r="I49" s="97"/>
      <c r="J49" s="97"/>
      <c r="K49" s="97"/>
      <c r="L49" s="97"/>
      <c r="M49" s="97"/>
      <c r="N49" s="97"/>
      <c r="O49" s="9"/>
      <c r="P49" s="9"/>
      <c r="Q49" s="9"/>
      <c r="R49" s="9"/>
      <c r="S49" s="9"/>
      <c r="T49" s="9"/>
      <c r="U49" s="9"/>
      <c r="V49" s="9"/>
      <c r="W49" s="9"/>
      <c r="X49" s="9"/>
      <c r="Y49" s="9"/>
      <c r="Z49" s="112"/>
    </row>
    <row r="50" spans="1:26" ht="46.8" x14ac:dyDescent="0.45">
      <c r="A50" s="170"/>
      <c r="B50" s="143"/>
      <c r="C50" s="143"/>
      <c r="D50" s="146"/>
      <c r="E50" s="8" t="s">
        <v>5</v>
      </c>
      <c r="F50" s="7"/>
      <c r="G50" s="7"/>
      <c r="H50" s="7"/>
      <c r="I50" s="7"/>
      <c r="J50" s="7"/>
      <c r="K50" s="7"/>
      <c r="L50" s="7"/>
      <c r="M50" s="7"/>
      <c r="N50" s="6"/>
      <c r="O50" s="6"/>
      <c r="P50" s="6"/>
      <c r="Q50" s="6"/>
      <c r="R50" s="6"/>
      <c r="S50" s="6"/>
      <c r="T50" s="6"/>
      <c r="U50" s="6"/>
      <c r="V50" s="6"/>
      <c r="W50" s="6"/>
      <c r="X50" s="6"/>
      <c r="Y50" s="6"/>
      <c r="Z50" s="113"/>
    </row>
    <row r="51" spans="1:26" ht="46.8" x14ac:dyDescent="0.45">
      <c r="A51" s="170"/>
      <c r="B51" s="143"/>
      <c r="C51" s="143"/>
      <c r="D51" s="146"/>
      <c r="E51" s="8" t="s">
        <v>4</v>
      </c>
      <c r="F51" s="7"/>
      <c r="G51" s="7"/>
      <c r="H51" s="7"/>
      <c r="I51" s="7"/>
      <c r="J51" s="7"/>
      <c r="K51" s="7"/>
      <c r="L51" s="7"/>
      <c r="M51" s="7"/>
      <c r="N51" s="7"/>
      <c r="O51" s="6"/>
      <c r="P51" s="6"/>
      <c r="Q51" s="6"/>
      <c r="R51" s="6"/>
      <c r="S51" s="6"/>
      <c r="T51" s="6"/>
      <c r="U51" s="6"/>
      <c r="V51" s="6"/>
      <c r="W51" s="6"/>
      <c r="X51" s="6"/>
      <c r="Y51" s="6"/>
      <c r="Z51" s="113"/>
    </row>
    <row r="52" spans="1:26" x14ac:dyDescent="0.45">
      <c r="A52" s="170"/>
      <c r="B52" s="143"/>
      <c r="C52" s="143"/>
      <c r="D52" s="146"/>
      <c r="E52" s="8" t="s">
        <v>3</v>
      </c>
      <c r="F52" s="7"/>
      <c r="G52" s="7"/>
      <c r="H52" s="7"/>
      <c r="I52" s="7"/>
      <c r="J52" s="7"/>
      <c r="K52" s="7"/>
      <c r="L52" s="7"/>
      <c r="M52" s="7"/>
      <c r="N52" s="6"/>
      <c r="O52" s="6"/>
      <c r="P52" s="6"/>
      <c r="Q52" s="6"/>
      <c r="R52" s="6"/>
      <c r="S52" s="6"/>
      <c r="T52" s="6"/>
      <c r="U52" s="6"/>
      <c r="V52" s="6"/>
      <c r="W52" s="6"/>
      <c r="X52" s="6"/>
      <c r="Y52" s="6"/>
      <c r="Z52" s="113"/>
    </row>
    <row r="53" spans="1:26" x14ac:dyDescent="0.45">
      <c r="A53" s="170"/>
      <c r="B53" s="143"/>
      <c r="C53" s="143"/>
      <c r="D53" s="146"/>
      <c r="E53" s="8" t="s">
        <v>2</v>
      </c>
      <c r="F53" s="99"/>
      <c r="G53" s="7"/>
      <c r="H53" s="7"/>
      <c r="I53" s="7"/>
      <c r="J53" s="7"/>
      <c r="K53" s="7"/>
      <c r="L53" s="7"/>
      <c r="M53" s="7"/>
      <c r="N53" s="6"/>
      <c r="O53" s="6"/>
      <c r="P53" s="6"/>
      <c r="Q53" s="6"/>
      <c r="R53" s="6"/>
      <c r="S53" s="6"/>
      <c r="T53" s="6"/>
      <c r="U53" s="6"/>
      <c r="V53" s="6"/>
      <c r="W53" s="6"/>
      <c r="X53" s="6"/>
      <c r="Y53" s="6"/>
      <c r="Z53" s="113"/>
    </row>
    <row r="54" spans="1:26" ht="46.8" x14ac:dyDescent="0.45">
      <c r="A54" s="170"/>
      <c r="B54" s="143"/>
      <c r="C54" s="143"/>
      <c r="D54" s="146"/>
      <c r="E54" s="8" t="s">
        <v>1</v>
      </c>
      <c r="F54" s="7"/>
      <c r="G54" s="7"/>
      <c r="H54" s="7"/>
      <c r="I54" s="7"/>
      <c r="J54" s="7"/>
      <c r="K54" s="7"/>
      <c r="L54" s="7"/>
      <c r="M54" s="7"/>
      <c r="N54" s="6"/>
      <c r="O54" s="6"/>
      <c r="P54" s="6"/>
      <c r="Q54" s="6"/>
      <c r="R54" s="6"/>
      <c r="S54" s="6"/>
      <c r="T54" s="6"/>
      <c r="U54" s="6"/>
      <c r="V54" s="6"/>
      <c r="W54" s="6"/>
      <c r="X54" s="6"/>
      <c r="Y54" s="6"/>
      <c r="Z54" s="113"/>
    </row>
    <row r="55" spans="1:26" ht="24" thickBot="1" x14ac:dyDescent="0.5">
      <c r="A55" s="171"/>
      <c r="B55" s="180"/>
      <c r="C55" s="180"/>
      <c r="D55" s="182"/>
      <c r="E55" s="121" t="s">
        <v>0</v>
      </c>
      <c r="F55" s="114"/>
      <c r="G55" s="101"/>
      <c r="H55" s="101"/>
      <c r="I55" s="101"/>
      <c r="J55" s="101"/>
      <c r="K55" s="103"/>
      <c r="L55" s="103"/>
      <c r="M55" s="103"/>
      <c r="N55" s="103"/>
      <c r="O55" s="103"/>
      <c r="P55" s="103"/>
      <c r="Q55" s="103"/>
      <c r="R55" s="103"/>
      <c r="S55" s="103"/>
      <c r="T55" s="103"/>
      <c r="U55" s="103"/>
      <c r="V55" s="103"/>
      <c r="W55" s="103"/>
      <c r="X55" s="103"/>
      <c r="Y55" s="103"/>
      <c r="Z55" s="115"/>
    </row>
    <row r="56" spans="1:26" ht="12" customHeight="1" thickBot="1" x14ac:dyDescent="0.5">
      <c r="A56" s="122"/>
      <c r="B56" s="123"/>
      <c r="C56" s="123"/>
      <c r="D56" s="124"/>
      <c r="E56" s="123"/>
      <c r="F56" s="123"/>
      <c r="G56" s="123"/>
      <c r="H56" s="123"/>
      <c r="I56" s="123"/>
      <c r="J56" s="123"/>
      <c r="K56" s="125"/>
      <c r="L56" s="126"/>
      <c r="M56" s="126"/>
      <c r="N56" s="126"/>
      <c r="O56" s="126"/>
      <c r="P56" s="126"/>
      <c r="Q56" s="126"/>
      <c r="R56" s="126"/>
      <c r="S56" s="126"/>
      <c r="T56" s="126"/>
      <c r="U56" s="126"/>
      <c r="V56" s="126"/>
      <c r="W56" s="126"/>
      <c r="X56" s="126"/>
      <c r="Y56" s="126"/>
    </row>
    <row r="57" spans="1:26" ht="24" thickBot="1" x14ac:dyDescent="0.5">
      <c r="A57" s="169">
        <v>5</v>
      </c>
      <c r="B57" s="179" t="s">
        <v>72</v>
      </c>
      <c r="C57" s="179"/>
      <c r="D57" s="181"/>
      <c r="E57" s="107" t="s">
        <v>7</v>
      </c>
      <c r="F57" s="109"/>
      <c r="G57" s="109"/>
      <c r="H57" s="109"/>
      <c r="I57" s="108"/>
      <c r="J57" s="108"/>
      <c r="K57" s="110"/>
      <c r="L57" s="110"/>
      <c r="M57" s="110"/>
      <c r="N57" s="110"/>
      <c r="O57" s="110"/>
      <c r="P57" s="110"/>
      <c r="Q57" s="110"/>
      <c r="R57" s="110"/>
      <c r="S57" s="110"/>
      <c r="T57" s="110"/>
      <c r="U57" s="110"/>
      <c r="V57" s="110"/>
      <c r="W57" s="110"/>
      <c r="X57" s="110"/>
      <c r="Y57" s="110"/>
      <c r="Z57" s="111"/>
    </row>
    <row r="58" spans="1:26" ht="46.8" x14ac:dyDescent="0.45">
      <c r="A58" s="170"/>
      <c r="B58" s="143"/>
      <c r="C58" s="143"/>
      <c r="D58" s="146"/>
      <c r="E58" s="130" t="s">
        <v>6</v>
      </c>
      <c r="F58" s="98"/>
      <c r="G58" s="97"/>
      <c r="H58" s="97"/>
      <c r="I58" s="97"/>
      <c r="J58" s="97"/>
      <c r="K58" s="97"/>
      <c r="L58" s="97"/>
      <c r="M58" s="97"/>
      <c r="N58" s="97"/>
      <c r="O58" s="9"/>
      <c r="P58" s="9"/>
      <c r="Q58" s="9"/>
      <c r="R58" s="9"/>
      <c r="S58" s="9"/>
      <c r="T58" s="9"/>
      <c r="U58" s="9"/>
      <c r="V58" s="9"/>
      <c r="W58" s="9"/>
      <c r="X58" s="9"/>
      <c r="Y58" s="9"/>
      <c r="Z58" s="112"/>
    </row>
    <row r="59" spans="1:26" ht="46.8" x14ac:dyDescent="0.45">
      <c r="A59" s="170"/>
      <c r="B59" s="143"/>
      <c r="C59" s="143"/>
      <c r="D59" s="146"/>
      <c r="E59" s="8" t="s">
        <v>5</v>
      </c>
      <c r="F59" s="7"/>
      <c r="G59" s="7"/>
      <c r="H59" s="7"/>
      <c r="I59" s="7"/>
      <c r="J59" s="7"/>
      <c r="K59" s="7"/>
      <c r="L59" s="7"/>
      <c r="M59" s="7"/>
      <c r="N59" s="6"/>
      <c r="O59" s="6"/>
      <c r="P59" s="6"/>
      <c r="Q59" s="6"/>
      <c r="R59" s="6"/>
      <c r="S59" s="6"/>
      <c r="T59" s="6"/>
      <c r="U59" s="6"/>
      <c r="V59" s="6"/>
      <c r="W59" s="6"/>
      <c r="X59" s="6"/>
      <c r="Y59" s="6"/>
      <c r="Z59" s="113"/>
    </row>
    <row r="60" spans="1:26" ht="46.8" x14ac:dyDescent="0.45">
      <c r="A60" s="170"/>
      <c r="B60" s="143"/>
      <c r="C60" s="143"/>
      <c r="D60" s="146"/>
      <c r="E60" s="8" t="s">
        <v>4</v>
      </c>
      <c r="F60" s="7"/>
      <c r="G60" s="7"/>
      <c r="H60" s="7"/>
      <c r="I60" s="7"/>
      <c r="J60" s="7"/>
      <c r="K60" s="7"/>
      <c r="L60" s="7"/>
      <c r="M60" s="7"/>
      <c r="N60" s="7"/>
      <c r="O60" s="6"/>
      <c r="P60" s="6"/>
      <c r="Q60" s="6"/>
      <c r="R60" s="6"/>
      <c r="S60" s="6"/>
      <c r="T60" s="6"/>
      <c r="U60" s="6"/>
      <c r="V60" s="6"/>
      <c r="W60" s="6"/>
      <c r="X60" s="6"/>
      <c r="Y60" s="6"/>
      <c r="Z60" s="113"/>
    </row>
    <row r="61" spans="1:26" x14ac:dyDescent="0.45">
      <c r="A61" s="170"/>
      <c r="B61" s="143"/>
      <c r="C61" s="143"/>
      <c r="D61" s="146"/>
      <c r="E61" s="8" t="s">
        <v>3</v>
      </c>
      <c r="F61" s="7"/>
      <c r="G61" s="7"/>
      <c r="H61" s="7"/>
      <c r="I61" s="7"/>
      <c r="J61" s="7"/>
      <c r="K61" s="7"/>
      <c r="L61" s="7"/>
      <c r="M61" s="7"/>
      <c r="N61" s="6"/>
      <c r="O61" s="6"/>
      <c r="P61" s="6"/>
      <c r="Q61" s="6"/>
      <c r="R61" s="6"/>
      <c r="S61" s="6"/>
      <c r="T61" s="6"/>
      <c r="U61" s="6"/>
      <c r="V61" s="6"/>
      <c r="W61" s="6"/>
      <c r="X61" s="6"/>
      <c r="Y61" s="6"/>
      <c r="Z61" s="113"/>
    </row>
    <row r="62" spans="1:26" x14ac:dyDescent="0.45">
      <c r="A62" s="170"/>
      <c r="B62" s="143"/>
      <c r="C62" s="143"/>
      <c r="D62" s="146"/>
      <c r="E62" s="8" t="s">
        <v>2</v>
      </c>
      <c r="F62" s="99"/>
      <c r="G62" s="7"/>
      <c r="H62" s="7"/>
      <c r="I62" s="7"/>
      <c r="J62" s="7"/>
      <c r="K62" s="7"/>
      <c r="L62" s="7"/>
      <c r="M62" s="7"/>
      <c r="N62" s="6"/>
      <c r="O62" s="6"/>
      <c r="P62" s="6"/>
      <c r="Q62" s="6"/>
      <c r="R62" s="6"/>
      <c r="S62" s="6"/>
      <c r="T62" s="6"/>
      <c r="U62" s="6"/>
      <c r="V62" s="6"/>
      <c r="W62" s="6"/>
      <c r="X62" s="6"/>
      <c r="Y62" s="6"/>
      <c r="Z62" s="113"/>
    </row>
    <row r="63" spans="1:26" ht="46.8" x14ac:dyDescent="0.45">
      <c r="A63" s="170"/>
      <c r="B63" s="143"/>
      <c r="C63" s="143"/>
      <c r="D63" s="146"/>
      <c r="E63" s="8" t="s">
        <v>1</v>
      </c>
      <c r="F63" s="7"/>
      <c r="G63" s="7"/>
      <c r="H63" s="7"/>
      <c r="I63" s="7"/>
      <c r="J63" s="7"/>
      <c r="K63" s="7"/>
      <c r="L63" s="7"/>
      <c r="M63" s="7"/>
      <c r="N63" s="6"/>
      <c r="O63" s="6"/>
      <c r="P63" s="6"/>
      <c r="Q63" s="6"/>
      <c r="R63" s="6"/>
      <c r="S63" s="6"/>
      <c r="T63" s="6"/>
      <c r="U63" s="6"/>
      <c r="V63" s="6"/>
      <c r="W63" s="6"/>
      <c r="X63" s="6"/>
      <c r="Y63" s="6"/>
      <c r="Z63" s="113"/>
    </row>
    <row r="64" spans="1:26" ht="24" thickBot="1" x14ac:dyDescent="0.5">
      <c r="A64" s="171"/>
      <c r="B64" s="180"/>
      <c r="C64" s="180"/>
      <c r="D64" s="182"/>
      <c r="E64" s="121" t="s">
        <v>0</v>
      </c>
      <c r="F64" s="114"/>
      <c r="G64" s="101"/>
      <c r="H64" s="101"/>
      <c r="I64" s="101"/>
      <c r="J64" s="101"/>
      <c r="K64" s="103"/>
      <c r="L64" s="103"/>
      <c r="M64" s="103"/>
      <c r="N64" s="103"/>
      <c r="O64" s="103"/>
      <c r="P64" s="103"/>
      <c r="Q64" s="103"/>
      <c r="R64" s="103"/>
      <c r="S64" s="103"/>
      <c r="T64" s="103"/>
      <c r="U64" s="103"/>
      <c r="V64" s="103"/>
      <c r="W64" s="103"/>
      <c r="X64" s="103"/>
      <c r="Y64" s="103"/>
      <c r="Z64" s="115"/>
    </row>
    <row r="65" spans="1:25" ht="12" customHeight="1" x14ac:dyDescent="0.45">
      <c r="A65" s="122"/>
      <c r="B65" s="123"/>
      <c r="C65" s="123"/>
      <c r="D65" s="124"/>
      <c r="E65" s="123"/>
      <c r="F65" s="123"/>
      <c r="G65" s="123"/>
      <c r="H65" s="123"/>
      <c r="I65" s="123"/>
      <c r="J65" s="123"/>
      <c r="K65" s="125"/>
      <c r="L65" s="126"/>
      <c r="M65" s="126"/>
      <c r="N65" s="126"/>
      <c r="O65" s="126"/>
      <c r="P65" s="126"/>
      <c r="Q65" s="126"/>
      <c r="R65" s="126"/>
      <c r="S65" s="126"/>
      <c r="T65" s="126"/>
      <c r="U65" s="126"/>
      <c r="V65" s="126"/>
      <c r="W65" s="126"/>
      <c r="X65" s="126"/>
      <c r="Y65" s="126"/>
    </row>
    <row r="66" spans="1:25" s="85" customFormat="1" x14ac:dyDescent="0.45">
      <c r="B66" s="127"/>
      <c r="C66" s="127"/>
      <c r="D66" s="127"/>
      <c r="E66" s="127"/>
      <c r="F66" s="127"/>
      <c r="G66" s="127"/>
      <c r="H66" s="127"/>
      <c r="I66" s="127"/>
      <c r="J66" s="127"/>
      <c r="K66" s="127"/>
      <c r="L66" s="127"/>
      <c r="M66" s="127"/>
      <c r="N66" s="127"/>
      <c r="O66" s="128"/>
      <c r="P66" s="129"/>
    </row>
    <row r="67" spans="1:25" x14ac:dyDescent="0.45">
      <c r="O67" s="4"/>
      <c r="P67" s="3"/>
    </row>
    <row r="68" spans="1:25" x14ac:dyDescent="0.45">
      <c r="O68" s="4"/>
      <c r="P68" s="3"/>
    </row>
    <row r="69" spans="1:25" x14ac:dyDescent="0.45">
      <c r="O69" s="4"/>
      <c r="P69" s="3"/>
    </row>
    <row r="70" spans="1:25" x14ac:dyDescent="0.45">
      <c r="O70" s="4"/>
      <c r="P70" s="3"/>
    </row>
    <row r="71" spans="1:25" x14ac:dyDescent="0.45">
      <c r="O71" s="4"/>
      <c r="P71" s="3"/>
    </row>
    <row r="72" spans="1:25" x14ac:dyDescent="0.45">
      <c r="O72" s="4"/>
      <c r="P72" s="3"/>
    </row>
    <row r="73" spans="1:25" x14ac:dyDescent="0.45">
      <c r="O73" s="4"/>
      <c r="P73" s="3"/>
    </row>
    <row r="74" spans="1:25" x14ac:dyDescent="0.45">
      <c r="O74" s="4"/>
      <c r="P74" s="3"/>
    </row>
    <row r="75" spans="1:25" x14ac:dyDescent="0.45">
      <c r="O75" s="4"/>
      <c r="P75" s="3"/>
    </row>
    <row r="76" spans="1:25" x14ac:dyDescent="0.45">
      <c r="O76" s="4"/>
      <c r="P76" s="3"/>
    </row>
    <row r="77" spans="1:25" x14ac:dyDescent="0.45">
      <c r="O77" s="4"/>
      <c r="P77" s="3"/>
    </row>
    <row r="78" spans="1:25" x14ac:dyDescent="0.45">
      <c r="O78" s="4"/>
      <c r="P78" s="3"/>
    </row>
    <row r="79" spans="1:25" x14ac:dyDescent="0.45">
      <c r="O79" s="4"/>
      <c r="P79" s="3"/>
    </row>
    <row r="80" spans="1:25" x14ac:dyDescent="0.45">
      <c r="O80" s="4"/>
      <c r="P80" s="3"/>
    </row>
    <row r="81" spans="15:16" x14ac:dyDescent="0.45">
      <c r="O81" s="4"/>
      <c r="P81" s="3"/>
    </row>
  </sheetData>
  <mergeCells count="31">
    <mergeCell ref="L14:M15"/>
    <mergeCell ref="L18:Z18"/>
    <mergeCell ref="I19:K19"/>
    <mergeCell ref="L19:N19"/>
    <mergeCell ref="O19:Q19"/>
    <mergeCell ref="R19:T19"/>
    <mergeCell ref="U19:W19"/>
    <mergeCell ref="A30:A37"/>
    <mergeCell ref="B30:B37"/>
    <mergeCell ref="C30:C37"/>
    <mergeCell ref="D30:D37"/>
    <mergeCell ref="C2:F2"/>
    <mergeCell ref="C3:F3"/>
    <mergeCell ref="C4:F4"/>
    <mergeCell ref="X19:Z19"/>
    <mergeCell ref="A21:A28"/>
    <mergeCell ref="B21:B28"/>
    <mergeCell ref="C21:C28"/>
    <mergeCell ref="D21:D28"/>
    <mergeCell ref="A57:A64"/>
    <mergeCell ref="B57:B64"/>
    <mergeCell ref="C57:C64"/>
    <mergeCell ref="D57:D64"/>
    <mergeCell ref="A39:A46"/>
    <mergeCell ref="B39:B46"/>
    <mergeCell ref="C39:C46"/>
    <mergeCell ref="D39:D46"/>
    <mergeCell ref="A48:A55"/>
    <mergeCell ref="B48:B55"/>
    <mergeCell ref="C48:C55"/>
    <mergeCell ref="D48:D55"/>
  </mergeCells>
  <pageMargins left="0.75" right="0.75" top="1" bottom="1" header="0.5" footer="0.5"/>
  <pageSetup paperSize="9" orientation="portrait"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A6B6-D9AE-4358-B96F-0627B8B1EC99}">
  <dimension ref="A1:DC81"/>
  <sheetViews>
    <sheetView topLeftCell="B15" zoomScale="48" zoomScaleNormal="48" workbookViewId="0">
      <selection activeCell="C21" sqref="C21:C28"/>
    </sheetView>
  </sheetViews>
  <sheetFormatPr defaultColWidth="11.44140625" defaultRowHeight="23.4" x14ac:dyDescent="0.45"/>
  <cols>
    <col min="1" max="1" width="6.44140625" style="1" customWidth="1"/>
    <col min="2" max="2" width="53.109375" style="2" customWidth="1"/>
    <col min="3" max="3" width="50.109375" style="2" customWidth="1"/>
    <col min="4" max="4" width="19.44140625" style="2" customWidth="1"/>
    <col min="5" max="5" width="28.109375" style="2" customWidth="1"/>
    <col min="6" max="6" width="65.33203125" style="2" customWidth="1"/>
    <col min="7" max="8" width="31.44140625" style="2" customWidth="1"/>
    <col min="9" max="11" width="23.88671875" style="2" customWidth="1"/>
    <col min="12" max="12" width="27.88671875" style="2" customWidth="1"/>
    <col min="13" max="13" width="30.33203125" style="2" customWidth="1"/>
    <col min="14" max="14" width="24" style="2" bestFit="1" customWidth="1"/>
    <col min="15" max="16" width="21.109375" style="2" customWidth="1"/>
    <col min="17" max="18" width="21.109375" style="1" customWidth="1"/>
    <col min="19" max="19" width="14" style="1" customWidth="1"/>
    <col min="20" max="20" width="14.33203125" style="1" customWidth="1"/>
    <col min="21" max="23" width="21.109375" style="1" customWidth="1"/>
    <col min="24" max="103" width="14.88671875" style="1" customWidth="1"/>
    <col min="104" max="16384" width="11.44140625" style="1"/>
  </cols>
  <sheetData>
    <row r="1" spans="2:107" ht="24" thickBot="1" x14ac:dyDescent="0.5"/>
    <row r="2" spans="2:107" ht="39" customHeight="1" x14ac:dyDescent="0.45">
      <c r="B2" s="59" t="s">
        <v>36</v>
      </c>
      <c r="C2" s="157"/>
      <c r="D2" s="157"/>
      <c r="E2" s="157"/>
      <c r="F2" s="158"/>
      <c r="G2" s="1"/>
      <c r="H2" s="1"/>
      <c r="I2" s="1"/>
      <c r="J2" s="1"/>
      <c r="K2" s="1"/>
      <c r="L2" s="1"/>
      <c r="M2" s="1"/>
      <c r="N2" s="1"/>
      <c r="O2" s="1"/>
      <c r="P2" s="1"/>
    </row>
    <row r="3" spans="2:107" ht="77.099999999999994" customHeight="1" x14ac:dyDescent="0.45">
      <c r="B3" s="58" t="s">
        <v>35</v>
      </c>
      <c r="C3" s="167"/>
      <c r="D3" s="167"/>
      <c r="E3" s="167"/>
      <c r="F3" s="168"/>
      <c r="G3" s="1"/>
      <c r="H3" s="1"/>
      <c r="I3" s="1"/>
      <c r="J3" s="1"/>
      <c r="L3" s="1"/>
      <c r="M3" s="1"/>
      <c r="N3" s="1"/>
      <c r="O3" s="1"/>
      <c r="P3" s="1"/>
    </row>
    <row r="4" spans="2:107" ht="51" customHeight="1" thickBot="1" x14ac:dyDescent="0.5">
      <c r="B4" s="57" t="s">
        <v>51</v>
      </c>
      <c r="C4" s="161"/>
      <c r="D4" s="161"/>
      <c r="E4" s="161"/>
      <c r="F4" s="162"/>
      <c r="G4" s="1"/>
      <c r="M4" s="1"/>
      <c r="N4" s="1"/>
      <c r="O4" s="1"/>
      <c r="P4" s="1"/>
    </row>
    <row r="5" spans="2:107" ht="21.9" customHeight="1" x14ac:dyDescent="0.45">
      <c r="B5" s="56"/>
      <c r="C5" s="18"/>
      <c r="D5" s="18"/>
      <c r="E5" s="18"/>
      <c r="F5" s="18"/>
      <c r="I5" s="1"/>
      <c r="O5" s="1"/>
      <c r="P5" s="1"/>
    </row>
    <row r="6" spans="2:107" ht="21.9" customHeight="1" thickBot="1" x14ac:dyDescent="0.5">
      <c r="B6" s="56"/>
      <c r="C6" s="18"/>
      <c r="D6" s="18"/>
      <c r="E6" s="18"/>
      <c r="F6" s="18"/>
      <c r="I6" s="1"/>
      <c r="O6" s="1"/>
      <c r="P6" s="1"/>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row>
    <row r="7" spans="2:107" ht="36.9" customHeight="1" thickBot="1" x14ac:dyDescent="0.5">
      <c r="B7" s="55" t="s">
        <v>34</v>
      </c>
      <c r="C7" s="54"/>
      <c r="D7" s="53"/>
      <c r="E7" s="18"/>
      <c r="F7" s="52" t="s">
        <v>33</v>
      </c>
      <c r="G7" s="34">
        <v>0</v>
      </c>
      <c r="H7" s="51">
        <v>1</v>
      </c>
      <c r="I7" s="51">
        <v>2</v>
      </c>
      <c r="J7" s="51">
        <v>3</v>
      </c>
      <c r="K7" s="51">
        <v>4</v>
      </c>
      <c r="L7" s="51">
        <v>5</v>
      </c>
      <c r="M7" s="51">
        <v>6</v>
      </c>
      <c r="N7" s="51">
        <v>7</v>
      </c>
      <c r="O7" s="51">
        <v>8</v>
      </c>
      <c r="P7" s="51">
        <v>9</v>
      </c>
      <c r="Q7" s="51">
        <v>10</v>
      </c>
      <c r="R7" s="51">
        <v>11</v>
      </c>
      <c r="S7" s="51">
        <v>12</v>
      </c>
      <c r="T7" s="51">
        <v>13</v>
      </c>
      <c r="U7" s="51">
        <v>14</v>
      </c>
      <c r="V7" s="51">
        <v>15</v>
      </c>
      <c r="W7" s="51">
        <v>16</v>
      </c>
      <c r="X7" s="51">
        <v>17</v>
      </c>
      <c r="Y7" s="51">
        <v>18</v>
      </c>
      <c r="Z7" s="51">
        <v>19</v>
      </c>
      <c r="AA7" s="51">
        <v>20</v>
      </c>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row>
    <row r="8" spans="2:107" ht="36.9" customHeight="1" x14ac:dyDescent="0.45">
      <c r="B8" s="50" t="s">
        <v>32</v>
      </c>
      <c r="C8" s="79">
        <f>Summary!C6</f>
        <v>0.05</v>
      </c>
      <c r="D8" s="48"/>
      <c r="E8" s="18"/>
      <c r="F8" s="47" t="s">
        <v>31</v>
      </c>
      <c r="G8" s="46"/>
      <c r="H8" s="39">
        <f>C11</f>
        <v>0</v>
      </c>
      <c r="I8" s="39">
        <f t="shared" ref="I8:AA8" si="0">$H$8</f>
        <v>0</v>
      </c>
      <c r="J8" s="39">
        <f t="shared" si="0"/>
        <v>0</v>
      </c>
      <c r="K8" s="39">
        <f t="shared" si="0"/>
        <v>0</v>
      </c>
      <c r="L8" s="39">
        <f t="shared" si="0"/>
        <v>0</v>
      </c>
      <c r="M8" s="39">
        <f t="shared" si="0"/>
        <v>0</v>
      </c>
      <c r="N8" s="39">
        <f t="shared" si="0"/>
        <v>0</v>
      </c>
      <c r="O8" s="39">
        <f t="shared" si="0"/>
        <v>0</v>
      </c>
      <c r="P8" s="39">
        <f t="shared" si="0"/>
        <v>0</v>
      </c>
      <c r="Q8" s="39">
        <f t="shared" si="0"/>
        <v>0</v>
      </c>
      <c r="R8" s="39">
        <f t="shared" si="0"/>
        <v>0</v>
      </c>
      <c r="S8" s="39">
        <f t="shared" si="0"/>
        <v>0</v>
      </c>
      <c r="T8" s="39">
        <f t="shared" si="0"/>
        <v>0</v>
      </c>
      <c r="U8" s="39">
        <f t="shared" si="0"/>
        <v>0</v>
      </c>
      <c r="V8" s="39">
        <f t="shared" si="0"/>
        <v>0</v>
      </c>
      <c r="W8" s="39">
        <f t="shared" si="0"/>
        <v>0</v>
      </c>
      <c r="X8" s="39">
        <f t="shared" si="0"/>
        <v>0</v>
      </c>
      <c r="Y8" s="39">
        <f t="shared" si="0"/>
        <v>0</v>
      </c>
      <c r="Z8" s="39">
        <f t="shared" si="0"/>
        <v>0</v>
      </c>
      <c r="AA8" s="39">
        <f t="shared" si="0"/>
        <v>0</v>
      </c>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row>
    <row r="9" spans="2:107" ht="36.9" customHeight="1" thickBot="1" x14ac:dyDescent="0.5">
      <c r="B9" s="29" t="s">
        <v>30</v>
      </c>
      <c r="C9" s="80">
        <f>Summary!C3</f>
        <v>100000</v>
      </c>
      <c r="D9" s="44"/>
      <c r="E9" s="18"/>
      <c r="F9" s="41" t="s">
        <v>29</v>
      </c>
      <c r="G9" s="40"/>
      <c r="H9" s="39" t="str">
        <f t="shared" ref="H9:AA9" si="1">IF(ISODD(H7),"",$C$12)</f>
        <v/>
      </c>
      <c r="I9" s="39">
        <f t="shared" si="1"/>
        <v>0</v>
      </c>
      <c r="J9" s="39" t="str">
        <f t="shared" si="1"/>
        <v/>
      </c>
      <c r="K9" s="39">
        <f t="shared" si="1"/>
        <v>0</v>
      </c>
      <c r="L9" s="39" t="str">
        <f t="shared" si="1"/>
        <v/>
      </c>
      <c r="M9" s="39">
        <f t="shared" si="1"/>
        <v>0</v>
      </c>
      <c r="N9" s="39" t="str">
        <f t="shared" si="1"/>
        <v/>
      </c>
      <c r="O9" s="39">
        <f t="shared" si="1"/>
        <v>0</v>
      </c>
      <c r="P9" s="39" t="str">
        <f t="shared" si="1"/>
        <v/>
      </c>
      <c r="Q9" s="39">
        <f t="shared" si="1"/>
        <v>0</v>
      </c>
      <c r="R9" s="39" t="str">
        <f t="shared" si="1"/>
        <v/>
      </c>
      <c r="S9" s="39">
        <f t="shared" si="1"/>
        <v>0</v>
      </c>
      <c r="T9" s="39" t="str">
        <f t="shared" si="1"/>
        <v/>
      </c>
      <c r="U9" s="39">
        <f t="shared" si="1"/>
        <v>0</v>
      </c>
      <c r="V9" s="39" t="str">
        <f t="shared" si="1"/>
        <v/>
      </c>
      <c r="W9" s="39">
        <f t="shared" si="1"/>
        <v>0</v>
      </c>
      <c r="X9" s="39" t="str">
        <f t="shared" si="1"/>
        <v/>
      </c>
      <c r="Y9" s="39">
        <f t="shared" si="1"/>
        <v>0</v>
      </c>
      <c r="Z9" s="39" t="str">
        <f t="shared" si="1"/>
        <v/>
      </c>
      <c r="AA9" s="39">
        <f t="shared" si="1"/>
        <v>0</v>
      </c>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row>
    <row r="10" spans="2:107" ht="36.9" customHeight="1" x14ac:dyDescent="0.45">
      <c r="B10" s="29" t="s">
        <v>28</v>
      </c>
      <c r="C10" s="43">
        <f>IF(Summary!C8="Max",SUM(K21:K38),IF(Summary!C8="Min",SUM(J21:J38),SUM(I21:I38)))</f>
        <v>0</v>
      </c>
      <c r="D10" s="42" t="s">
        <v>27</v>
      </c>
      <c r="E10" s="18"/>
      <c r="F10" s="41" t="s">
        <v>26</v>
      </c>
      <c r="G10" s="40"/>
      <c r="H10" s="39">
        <f t="shared" ref="H10:AA10" si="2">IF(ROUND(H7/$D$13,0)=ROUND(H7/$D$13,1),$C$13,0)+IF(ROUND(H7/$D$14,0)=ROUND(H7/$D$14,1),$C$14,0)+IF(ROUND(H7/$D$15,0)=ROUND(H7/$D$15,1),$C$15,0)</f>
        <v>0</v>
      </c>
      <c r="I10" s="39">
        <f t="shared" si="2"/>
        <v>0</v>
      </c>
      <c r="J10" s="39">
        <f t="shared" si="2"/>
        <v>0</v>
      </c>
      <c r="K10" s="39">
        <f t="shared" si="2"/>
        <v>0</v>
      </c>
      <c r="L10" s="39">
        <f t="shared" si="2"/>
        <v>0</v>
      </c>
      <c r="M10" s="39">
        <f t="shared" si="2"/>
        <v>0</v>
      </c>
      <c r="N10" s="39">
        <f t="shared" si="2"/>
        <v>0</v>
      </c>
      <c r="O10" s="39">
        <f t="shared" si="2"/>
        <v>0</v>
      </c>
      <c r="P10" s="39">
        <f t="shared" si="2"/>
        <v>0</v>
      </c>
      <c r="Q10" s="39">
        <f t="shared" si="2"/>
        <v>0</v>
      </c>
      <c r="R10" s="39">
        <f t="shared" si="2"/>
        <v>0</v>
      </c>
      <c r="S10" s="39">
        <f t="shared" si="2"/>
        <v>0</v>
      </c>
      <c r="T10" s="39">
        <f t="shared" si="2"/>
        <v>0</v>
      </c>
      <c r="U10" s="39">
        <f t="shared" si="2"/>
        <v>0</v>
      </c>
      <c r="V10" s="39">
        <f t="shared" si="2"/>
        <v>0</v>
      </c>
      <c r="W10" s="39">
        <f t="shared" si="2"/>
        <v>0</v>
      </c>
      <c r="X10" s="39">
        <f t="shared" si="2"/>
        <v>0</v>
      </c>
      <c r="Y10" s="39">
        <f t="shared" si="2"/>
        <v>0</v>
      </c>
      <c r="Z10" s="39">
        <f t="shared" si="2"/>
        <v>0</v>
      </c>
      <c r="AA10" s="39">
        <f t="shared" si="2"/>
        <v>0</v>
      </c>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row>
    <row r="11" spans="2:107" ht="36.9" customHeight="1" x14ac:dyDescent="0.45">
      <c r="B11" s="29" t="s">
        <v>25</v>
      </c>
      <c r="C11" s="31">
        <f>IF(Summary!C8="Max",SUM(N21:N38),IF(Summary!C8="Min",SUM(M21:M38),SUM(L21:L38)))</f>
        <v>0</v>
      </c>
      <c r="D11" s="35">
        <v>1</v>
      </c>
      <c r="E11" s="18"/>
      <c r="F11" s="38" t="s">
        <v>24</v>
      </c>
      <c r="G11" s="37"/>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row>
    <row r="12" spans="2:107" ht="36.9" customHeight="1" x14ac:dyDescent="0.45">
      <c r="B12" s="29" t="s">
        <v>23</v>
      </c>
      <c r="C12" s="31">
        <f>IF(Summary!C8="Max",SUM(Q21:Q38),IF(Summary!C8="Min",SUM(P21:P38),SUM(O21:O38)))</f>
        <v>0</v>
      </c>
      <c r="D12" s="35">
        <f>O19</f>
        <v>2</v>
      </c>
      <c r="E12" s="18"/>
      <c r="F12" s="34" t="s">
        <v>7</v>
      </c>
      <c r="G12" s="33">
        <f>C10</f>
        <v>0</v>
      </c>
      <c r="H12" s="32">
        <f>SUM(H8:H11)</f>
        <v>0</v>
      </c>
      <c r="I12" s="32">
        <f>SUM(I8:I11)</f>
        <v>0</v>
      </c>
      <c r="J12" s="32">
        <f t="shared" ref="J12:AA12" si="3">SUM(J8:J11)</f>
        <v>0</v>
      </c>
      <c r="K12" s="32">
        <f t="shared" si="3"/>
        <v>0</v>
      </c>
      <c r="L12" s="32">
        <f t="shared" si="3"/>
        <v>0</v>
      </c>
      <c r="M12" s="32">
        <f t="shared" si="3"/>
        <v>0</v>
      </c>
      <c r="N12" s="32">
        <f t="shared" si="3"/>
        <v>0</v>
      </c>
      <c r="O12" s="32">
        <f t="shared" si="3"/>
        <v>0</v>
      </c>
      <c r="P12" s="32">
        <f t="shared" si="3"/>
        <v>0</v>
      </c>
      <c r="Q12" s="32">
        <f t="shared" si="3"/>
        <v>0</v>
      </c>
      <c r="R12" s="32">
        <f t="shared" si="3"/>
        <v>0</v>
      </c>
      <c r="S12" s="32">
        <f t="shared" si="3"/>
        <v>0</v>
      </c>
      <c r="T12" s="32">
        <f t="shared" si="3"/>
        <v>0</v>
      </c>
      <c r="U12" s="32">
        <f t="shared" si="3"/>
        <v>0</v>
      </c>
      <c r="V12" s="32">
        <f t="shared" si="3"/>
        <v>0</v>
      </c>
      <c r="W12" s="32">
        <f t="shared" si="3"/>
        <v>0</v>
      </c>
      <c r="X12" s="32">
        <f t="shared" si="3"/>
        <v>0</v>
      </c>
      <c r="Y12" s="32">
        <f t="shared" si="3"/>
        <v>0</v>
      </c>
      <c r="Z12" s="32">
        <f t="shared" si="3"/>
        <v>0</v>
      </c>
      <c r="AA12" s="32">
        <f t="shared" si="3"/>
        <v>0</v>
      </c>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row>
    <row r="13" spans="2:107" ht="36.9" customHeight="1" x14ac:dyDescent="0.45">
      <c r="B13" s="29" t="s">
        <v>21</v>
      </c>
      <c r="C13" s="31">
        <f>IF(Summary!C8="Max",SUM(T21:T38),IF(Summary!C8="Min",SUM(S21:S38),SUM(R21:R38)))</f>
        <v>0</v>
      </c>
      <c r="D13" s="30">
        <f>R19</f>
        <v>5</v>
      </c>
      <c r="E13" s="18"/>
      <c r="F13" s="1"/>
      <c r="G13" s="1"/>
      <c r="H13" s="1"/>
      <c r="I13" s="1"/>
      <c r="O13" s="1"/>
      <c r="P13" s="1"/>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row>
    <row r="14" spans="2:107" ht="36.9" customHeight="1" x14ac:dyDescent="0.45">
      <c r="B14" s="29" t="s">
        <v>21</v>
      </c>
      <c r="C14" s="28">
        <f>IF(Summary!C8="Max",SUM(W21:W38),IF(Summary!C8="Min",SUM(V21:V38),SUM(U21:U38)))</f>
        <v>0</v>
      </c>
      <c r="D14" s="27">
        <f>U19</f>
        <v>10</v>
      </c>
      <c r="F14" s="20" t="s">
        <v>22</v>
      </c>
      <c r="G14" s="26">
        <v>20</v>
      </c>
      <c r="H14" s="133"/>
      <c r="I14" s="133"/>
      <c r="L14" s="163" t="str">
        <f>Summary!C8</f>
        <v>Estimate</v>
      </c>
      <c r="M14" s="163"/>
      <c r="O14" s="1"/>
      <c r="P14" s="1"/>
    </row>
    <row r="15" spans="2:107" ht="36.9" customHeight="1" thickBot="1" x14ac:dyDescent="0.5">
      <c r="B15" s="25" t="s">
        <v>21</v>
      </c>
      <c r="C15" s="24">
        <f>IF(Summary!C8="Max",SUM(Z21:Z38),IF(Summary!C8="Min",SUM(Y21:Y38),SUM(X21:X38)))</f>
        <v>0</v>
      </c>
      <c r="D15" s="23">
        <f>X19</f>
        <v>15</v>
      </c>
      <c r="F15" s="20" t="s">
        <v>20</v>
      </c>
      <c r="G15" s="22">
        <f>$G$12+NPV($C$8,$H$12:$AA$12)</f>
        <v>0</v>
      </c>
      <c r="H15" s="134"/>
      <c r="I15" s="134"/>
      <c r="L15" s="164"/>
      <c r="M15" s="164"/>
      <c r="O15" s="1"/>
      <c r="P15" s="1"/>
    </row>
    <row r="16" spans="2:107" ht="36.9" customHeight="1" x14ac:dyDescent="0.45">
      <c r="B16" s="20"/>
      <c r="C16" s="19"/>
      <c r="D16" s="21"/>
      <c r="E16" s="1"/>
      <c r="F16" s="20" t="s">
        <v>19</v>
      </c>
      <c r="G16" s="22">
        <f>G15/G14</f>
        <v>0</v>
      </c>
      <c r="H16" s="134"/>
      <c r="I16" s="134"/>
      <c r="J16" s="1"/>
      <c r="O16" s="1"/>
      <c r="P16" s="1"/>
    </row>
    <row r="17" spans="1:26" ht="36.9" customHeight="1" x14ac:dyDescent="0.45">
      <c r="B17" s="20"/>
      <c r="C17" s="19"/>
      <c r="D17" s="21"/>
      <c r="E17" s="18"/>
      <c r="F17" s="20"/>
      <c r="G17" s="19"/>
      <c r="H17" s="19"/>
      <c r="I17" s="19"/>
      <c r="O17" s="1"/>
      <c r="P17" s="1"/>
    </row>
    <row r="18" spans="1:26" ht="36.9" customHeight="1" x14ac:dyDescent="0.45">
      <c r="B18" s="1"/>
      <c r="C18" s="1"/>
      <c r="D18" s="1"/>
      <c r="E18" s="18"/>
      <c r="F18" s="18"/>
      <c r="G18" s="1"/>
      <c r="H18" s="1"/>
      <c r="I18" s="1"/>
      <c r="J18" s="1"/>
      <c r="K18" s="1"/>
      <c r="L18" s="165" t="s">
        <v>18</v>
      </c>
      <c r="M18" s="166"/>
      <c r="N18" s="166"/>
      <c r="O18" s="166"/>
      <c r="P18" s="166"/>
      <c r="Q18" s="166"/>
      <c r="R18" s="166"/>
      <c r="S18" s="166"/>
      <c r="T18" s="166"/>
      <c r="U18" s="166"/>
      <c r="V18" s="166"/>
      <c r="W18" s="166"/>
      <c r="X18" s="166"/>
      <c r="Y18" s="166"/>
      <c r="Z18" s="166"/>
    </row>
    <row r="19" spans="1:26" ht="51.6" customHeight="1" x14ac:dyDescent="0.45">
      <c r="A19" s="17"/>
      <c r="B19" s="1"/>
      <c r="C19" s="1"/>
      <c r="D19" s="1"/>
      <c r="E19" s="1"/>
      <c r="F19" s="1"/>
      <c r="G19" s="1"/>
      <c r="H19" s="1"/>
      <c r="I19" s="151" t="s">
        <v>17</v>
      </c>
      <c r="J19" s="152"/>
      <c r="K19" s="153"/>
      <c r="L19" s="154">
        <v>1</v>
      </c>
      <c r="M19" s="155"/>
      <c r="N19" s="156"/>
      <c r="O19" s="154">
        <v>2</v>
      </c>
      <c r="P19" s="155"/>
      <c r="Q19" s="156"/>
      <c r="R19" s="148">
        <v>5</v>
      </c>
      <c r="S19" s="149"/>
      <c r="T19" s="150"/>
      <c r="U19" s="148">
        <v>10</v>
      </c>
      <c r="V19" s="149"/>
      <c r="W19" s="150"/>
      <c r="X19" s="148">
        <v>15</v>
      </c>
      <c r="Y19" s="149"/>
      <c r="Z19" s="150"/>
    </row>
    <row r="20" spans="1:26" ht="72.599999999999994" customHeight="1" thickBot="1" x14ac:dyDescent="0.5">
      <c r="A20" s="104"/>
      <c r="B20" s="105" t="s">
        <v>16</v>
      </c>
      <c r="C20" s="105" t="s">
        <v>15</v>
      </c>
      <c r="D20" s="105" t="s">
        <v>14</v>
      </c>
      <c r="E20" s="105" t="s">
        <v>13</v>
      </c>
      <c r="F20" s="105" t="s">
        <v>12</v>
      </c>
      <c r="G20" s="15" t="s">
        <v>80</v>
      </c>
      <c r="H20" s="105" t="s">
        <v>11</v>
      </c>
      <c r="I20" s="106" t="s">
        <v>10</v>
      </c>
      <c r="J20" s="106" t="s">
        <v>9</v>
      </c>
      <c r="K20" s="106" t="s">
        <v>8</v>
      </c>
      <c r="L20" s="106" t="s">
        <v>10</v>
      </c>
      <c r="M20" s="106" t="s">
        <v>9</v>
      </c>
      <c r="N20" s="106" t="s">
        <v>8</v>
      </c>
      <c r="O20" s="106" t="s">
        <v>10</v>
      </c>
      <c r="P20" s="106" t="s">
        <v>9</v>
      </c>
      <c r="Q20" s="106" t="s">
        <v>8</v>
      </c>
      <c r="R20" s="106" t="s">
        <v>10</v>
      </c>
      <c r="S20" s="106" t="s">
        <v>9</v>
      </c>
      <c r="T20" s="106" t="s">
        <v>8</v>
      </c>
      <c r="U20" s="106" t="s">
        <v>10</v>
      </c>
      <c r="V20" s="106" t="s">
        <v>9</v>
      </c>
      <c r="W20" s="106" t="s">
        <v>8</v>
      </c>
      <c r="X20" s="106" t="s">
        <v>10</v>
      </c>
      <c r="Y20" s="106" t="s">
        <v>9</v>
      </c>
      <c r="Z20" s="106" t="s">
        <v>8</v>
      </c>
    </row>
    <row r="21" spans="1:26" ht="118.5" customHeight="1" thickBot="1" x14ac:dyDescent="0.5">
      <c r="A21" s="169">
        <v>1</v>
      </c>
      <c r="B21" s="172" t="s">
        <v>53</v>
      </c>
      <c r="C21" s="175" t="s">
        <v>69</v>
      </c>
      <c r="D21" s="176"/>
      <c r="E21" s="107" t="s">
        <v>7</v>
      </c>
      <c r="F21" s="189" t="s">
        <v>79</v>
      </c>
      <c r="G21" s="108"/>
      <c r="H21" s="109"/>
      <c r="I21" s="108"/>
      <c r="J21" s="108"/>
      <c r="K21" s="108"/>
      <c r="L21" s="110"/>
      <c r="M21" s="110"/>
      <c r="N21" s="110"/>
      <c r="O21" s="110"/>
      <c r="P21" s="110"/>
      <c r="Q21" s="110"/>
      <c r="R21" s="110"/>
      <c r="S21" s="110"/>
      <c r="T21" s="110"/>
      <c r="U21" s="110"/>
      <c r="V21" s="110"/>
      <c r="W21" s="110"/>
      <c r="X21" s="110"/>
      <c r="Y21" s="110"/>
      <c r="Z21" s="111"/>
    </row>
    <row r="22" spans="1:26" ht="46.8" x14ac:dyDescent="0.45">
      <c r="A22" s="170"/>
      <c r="B22" s="173"/>
      <c r="C22" s="173"/>
      <c r="D22" s="177"/>
      <c r="E22" s="98" t="s">
        <v>6</v>
      </c>
      <c r="F22" s="100"/>
      <c r="G22" s="97"/>
      <c r="H22" s="98"/>
      <c r="I22" s="97"/>
      <c r="J22" s="97"/>
      <c r="K22" s="97"/>
      <c r="L22" s="9"/>
      <c r="M22" s="9"/>
      <c r="N22" s="9"/>
      <c r="O22" s="9"/>
      <c r="P22" s="9"/>
      <c r="Q22" s="9"/>
      <c r="R22" s="9"/>
      <c r="S22" s="9"/>
      <c r="T22" s="9"/>
      <c r="U22" s="9"/>
      <c r="V22" s="9"/>
      <c r="W22" s="9"/>
      <c r="X22" s="9"/>
      <c r="Y22" s="9"/>
      <c r="Z22" s="112"/>
    </row>
    <row r="23" spans="1:26" ht="46.8" x14ac:dyDescent="0.45">
      <c r="A23" s="170"/>
      <c r="B23" s="173"/>
      <c r="C23" s="173"/>
      <c r="D23" s="177"/>
      <c r="E23" s="99" t="s">
        <v>5</v>
      </c>
      <c r="F23" s="7"/>
      <c r="G23" s="7"/>
      <c r="H23" s="98"/>
      <c r="I23" s="7"/>
      <c r="J23" s="7"/>
      <c r="K23" s="7"/>
      <c r="L23" s="7"/>
      <c r="M23" s="7"/>
      <c r="N23" s="7"/>
      <c r="O23" s="6"/>
      <c r="P23" s="6"/>
      <c r="Q23" s="6"/>
      <c r="R23" s="6"/>
      <c r="S23" s="6"/>
      <c r="T23" s="6"/>
      <c r="U23" s="6"/>
      <c r="V23" s="6"/>
      <c r="W23" s="6"/>
      <c r="X23" s="6"/>
      <c r="Y23" s="6"/>
      <c r="Z23" s="113"/>
    </row>
    <row r="24" spans="1:26" ht="46.8" x14ac:dyDescent="0.45">
      <c r="A24" s="170"/>
      <c r="B24" s="173"/>
      <c r="C24" s="173"/>
      <c r="D24" s="177"/>
      <c r="E24" s="99" t="s">
        <v>4</v>
      </c>
      <c r="F24" s="7"/>
      <c r="G24" s="7"/>
      <c r="H24" s="99"/>
      <c r="I24" s="7"/>
      <c r="J24" s="7"/>
      <c r="K24" s="7"/>
      <c r="L24" s="7"/>
      <c r="M24" s="6"/>
      <c r="N24" s="6"/>
      <c r="O24" s="6"/>
      <c r="P24" s="6"/>
      <c r="Q24" s="6"/>
      <c r="R24" s="6"/>
      <c r="S24" s="6"/>
      <c r="T24" s="6"/>
      <c r="U24" s="6"/>
      <c r="V24" s="6"/>
      <c r="W24" s="6"/>
      <c r="X24" s="6"/>
      <c r="Y24" s="6"/>
      <c r="Z24" s="113"/>
    </row>
    <row r="25" spans="1:26" x14ac:dyDescent="0.45">
      <c r="A25" s="170"/>
      <c r="B25" s="173"/>
      <c r="C25" s="173"/>
      <c r="D25" s="177"/>
      <c r="E25" s="99" t="s">
        <v>3</v>
      </c>
      <c r="F25" s="7"/>
      <c r="G25" s="7"/>
      <c r="H25" s="99"/>
      <c r="I25" s="7"/>
      <c r="J25" s="7"/>
      <c r="K25" s="7"/>
      <c r="L25" s="7"/>
      <c r="M25" s="6"/>
      <c r="N25" s="6"/>
      <c r="O25" s="6"/>
      <c r="P25" s="6"/>
      <c r="Q25" s="6"/>
      <c r="R25" s="6"/>
      <c r="S25" s="6"/>
      <c r="T25" s="6"/>
      <c r="U25" s="6"/>
      <c r="V25" s="6"/>
      <c r="W25" s="6"/>
      <c r="X25" s="6"/>
      <c r="Y25" s="6"/>
      <c r="Z25" s="113"/>
    </row>
    <row r="26" spans="1:26" x14ac:dyDescent="0.45">
      <c r="A26" s="170"/>
      <c r="B26" s="173"/>
      <c r="C26" s="173"/>
      <c r="D26" s="177"/>
      <c r="E26" s="99" t="s">
        <v>2</v>
      </c>
      <c r="F26" s="99"/>
      <c r="G26" s="7"/>
      <c r="H26" s="99"/>
      <c r="I26" s="7"/>
      <c r="J26" s="7"/>
      <c r="K26" s="7"/>
      <c r="L26" s="6"/>
      <c r="M26" s="6"/>
      <c r="N26" s="6"/>
      <c r="O26" s="6"/>
      <c r="P26" s="6"/>
      <c r="Q26" s="6"/>
      <c r="R26" s="6"/>
      <c r="S26" s="6"/>
      <c r="T26" s="6"/>
      <c r="U26" s="6"/>
      <c r="V26" s="6"/>
      <c r="W26" s="6"/>
      <c r="X26" s="6"/>
      <c r="Y26" s="6"/>
      <c r="Z26" s="113"/>
    </row>
    <row r="27" spans="1:26" ht="46.8" x14ac:dyDescent="0.45">
      <c r="A27" s="170"/>
      <c r="B27" s="173"/>
      <c r="C27" s="173"/>
      <c r="D27" s="177"/>
      <c r="E27" s="99" t="s">
        <v>1</v>
      </c>
      <c r="F27" s="7"/>
      <c r="G27" s="7"/>
      <c r="H27" s="99"/>
      <c r="I27" s="7"/>
      <c r="J27" s="7"/>
      <c r="K27" s="7"/>
      <c r="L27" s="6"/>
      <c r="M27" s="6"/>
      <c r="N27" s="6"/>
      <c r="O27" s="6"/>
      <c r="P27" s="6"/>
      <c r="Q27" s="6"/>
      <c r="R27" s="6"/>
      <c r="S27" s="6"/>
      <c r="T27" s="6"/>
      <c r="U27" s="6"/>
      <c r="V27" s="6"/>
      <c r="W27" s="6"/>
      <c r="X27" s="6"/>
      <c r="Y27" s="6"/>
      <c r="Z27" s="113"/>
    </row>
    <row r="28" spans="1:26" ht="24" thickBot="1" x14ac:dyDescent="0.5">
      <c r="A28" s="171"/>
      <c r="B28" s="174"/>
      <c r="C28" s="174"/>
      <c r="D28" s="178"/>
      <c r="E28" s="114" t="s">
        <v>0</v>
      </c>
      <c r="F28" s="101"/>
      <c r="G28" s="101"/>
      <c r="H28" s="101"/>
      <c r="I28" s="101"/>
      <c r="J28" s="101"/>
      <c r="K28" s="101"/>
      <c r="L28" s="103"/>
      <c r="M28" s="103"/>
      <c r="N28" s="103"/>
      <c r="O28" s="103"/>
      <c r="P28" s="103"/>
      <c r="Q28" s="103"/>
      <c r="R28" s="103"/>
      <c r="S28" s="103"/>
      <c r="T28" s="103"/>
      <c r="U28" s="103"/>
      <c r="V28" s="103"/>
      <c r="W28" s="103"/>
      <c r="X28" s="103"/>
      <c r="Y28" s="103"/>
      <c r="Z28" s="115"/>
    </row>
    <row r="29" spans="1:26" s="61" customFormat="1" ht="9.75" customHeight="1" thickBot="1" x14ac:dyDescent="0.5">
      <c r="A29" s="116"/>
      <c r="B29" s="117"/>
      <c r="C29" s="117"/>
      <c r="D29" s="118"/>
      <c r="E29" s="117"/>
      <c r="F29" s="117"/>
      <c r="G29" s="117"/>
      <c r="H29" s="117"/>
      <c r="I29" s="119"/>
      <c r="J29" s="119"/>
      <c r="K29" s="119"/>
      <c r="L29" s="119"/>
      <c r="M29" s="120"/>
      <c r="N29" s="120"/>
      <c r="O29" s="120"/>
      <c r="P29" s="120"/>
      <c r="Q29" s="120"/>
      <c r="R29" s="120"/>
      <c r="S29" s="120"/>
      <c r="T29" s="120"/>
      <c r="U29" s="120"/>
      <c r="V29" s="120"/>
      <c r="W29" s="120"/>
      <c r="X29" s="120"/>
      <c r="Y29" s="120"/>
      <c r="Z29" s="120"/>
    </row>
    <row r="30" spans="1:26" ht="24" thickBot="1" x14ac:dyDescent="0.5">
      <c r="A30" s="169">
        <v>2</v>
      </c>
      <c r="B30" s="179" t="s">
        <v>54</v>
      </c>
      <c r="C30" s="179"/>
      <c r="D30" s="181"/>
      <c r="E30" s="107" t="s">
        <v>7</v>
      </c>
      <c r="F30" s="109"/>
      <c r="G30" s="109"/>
      <c r="H30" s="109"/>
      <c r="I30" s="108"/>
      <c r="J30" s="108"/>
      <c r="K30" s="110"/>
      <c r="L30" s="110"/>
      <c r="M30" s="110"/>
      <c r="N30" s="110"/>
      <c r="O30" s="110"/>
      <c r="P30" s="110"/>
      <c r="Q30" s="110"/>
      <c r="R30" s="110"/>
      <c r="S30" s="110"/>
      <c r="T30" s="110"/>
      <c r="U30" s="110"/>
      <c r="V30" s="110"/>
      <c r="W30" s="110"/>
      <c r="X30" s="110"/>
      <c r="Y30" s="110"/>
      <c r="Z30" s="111"/>
    </row>
    <row r="31" spans="1:26" ht="46.8" x14ac:dyDescent="0.45">
      <c r="A31" s="170"/>
      <c r="B31" s="143"/>
      <c r="C31" s="143"/>
      <c r="D31" s="146"/>
      <c r="E31" s="130" t="s">
        <v>6</v>
      </c>
      <c r="F31" s="98"/>
      <c r="G31" s="97"/>
      <c r="H31" s="97"/>
      <c r="I31" s="97"/>
      <c r="J31" s="97"/>
      <c r="K31" s="97"/>
      <c r="L31" s="97"/>
      <c r="M31" s="97"/>
      <c r="N31" s="97"/>
      <c r="O31" s="9"/>
      <c r="P31" s="9"/>
      <c r="Q31" s="9"/>
      <c r="R31" s="9"/>
      <c r="S31" s="9"/>
      <c r="T31" s="9"/>
      <c r="U31" s="9"/>
      <c r="V31" s="9"/>
      <c r="W31" s="9"/>
      <c r="X31" s="9"/>
      <c r="Y31" s="9"/>
      <c r="Z31" s="112"/>
    </row>
    <row r="32" spans="1:26" ht="46.8" x14ac:dyDescent="0.45">
      <c r="A32" s="170"/>
      <c r="B32" s="143"/>
      <c r="C32" s="143"/>
      <c r="D32" s="146"/>
      <c r="E32" s="8" t="s">
        <v>5</v>
      </c>
      <c r="F32" s="7"/>
      <c r="G32" s="7"/>
      <c r="H32" s="7"/>
      <c r="I32" s="7"/>
      <c r="J32" s="7"/>
      <c r="K32" s="7"/>
      <c r="L32" s="7"/>
      <c r="M32" s="7"/>
      <c r="N32" s="6"/>
      <c r="O32" s="6"/>
      <c r="P32" s="6"/>
      <c r="Q32" s="6"/>
      <c r="R32" s="6"/>
      <c r="S32" s="6"/>
      <c r="T32" s="6"/>
      <c r="U32" s="6"/>
      <c r="V32" s="6"/>
      <c r="W32" s="6"/>
      <c r="X32" s="6"/>
      <c r="Y32" s="6"/>
      <c r="Z32" s="113"/>
    </row>
    <row r="33" spans="1:26" ht="46.8" x14ac:dyDescent="0.45">
      <c r="A33" s="170"/>
      <c r="B33" s="143"/>
      <c r="C33" s="143"/>
      <c r="D33" s="146"/>
      <c r="E33" s="8" t="s">
        <v>4</v>
      </c>
      <c r="F33" s="7"/>
      <c r="G33" s="7"/>
      <c r="H33" s="7"/>
      <c r="I33" s="7"/>
      <c r="J33" s="7"/>
      <c r="K33" s="7"/>
      <c r="L33" s="7"/>
      <c r="M33" s="7"/>
      <c r="N33" s="7"/>
      <c r="O33" s="6"/>
      <c r="P33" s="6"/>
      <c r="Q33" s="6"/>
      <c r="R33" s="6"/>
      <c r="S33" s="6"/>
      <c r="T33" s="6"/>
      <c r="U33" s="6"/>
      <c r="V33" s="6"/>
      <c r="W33" s="6"/>
      <c r="X33" s="6"/>
      <c r="Y33" s="6"/>
      <c r="Z33" s="113"/>
    </row>
    <row r="34" spans="1:26" x14ac:dyDescent="0.45">
      <c r="A34" s="170"/>
      <c r="B34" s="143"/>
      <c r="C34" s="143"/>
      <c r="D34" s="146"/>
      <c r="E34" s="8" t="s">
        <v>3</v>
      </c>
      <c r="F34" s="7"/>
      <c r="G34" s="7"/>
      <c r="H34" s="7"/>
      <c r="I34" s="7"/>
      <c r="J34" s="7"/>
      <c r="K34" s="7"/>
      <c r="L34" s="7"/>
      <c r="M34" s="7"/>
      <c r="N34" s="6"/>
      <c r="O34" s="6"/>
      <c r="P34" s="6"/>
      <c r="Q34" s="6"/>
      <c r="R34" s="6"/>
      <c r="S34" s="6"/>
      <c r="T34" s="6"/>
      <c r="U34" s="6"/>
      <c r="V34" s="6"/>
      <c r="W34" s="6"/>
      <c r="X34" s="6"/>
      <c r="Y34" s="6"/>
      <c r="Z34" s="113"/>
    </row>
    <row r="35" spans="1:26" x14ac:dyDescent="0.45">
      <c r="A35" s="170"/>
      <c r="B35" s="143"/>
      <c r="C35" s="143"/>
      <c r="D35" s="146"/>
      <c r="E35" s="8" t="s">
        <v>2</v>
      </c>
      <c r="F35" s="99"/>
      <c r="G35" s="7"/>
      <c r="H35" s="7"/>
      <c r="I35" s="7"/>
      <c r="J35" s="7"/>
      <c r="K35" s="7"/>
      <c r="L35" s="7"/>
      <c r="M35" s="7"/>
      <c r="N35" s="6"/>
      <c r="O35" s="6"/>
      <c r="P35" s="6"/>
      <c r="Q35" s="6"/>
      <c r="R35" s="6"/>
      <c r="S35" s="6"/>
      <c r="T35" s="6"/>
      <c r="U35" s="6"/>
      <c r="V35" s="6"/>
      <c r="W35" s="6"/>
      <c r="X35" s="6"/>
      <c r="Y35" s="6"/>
      <c r="Z35" s="113"/>
    </row>
    <row r="36" spans="1:26" ht="46.8" x14ac:dyDescent="0.45">
      <c r="A36" s="170"/>
      <c r="B36" s="143"/>
      <c r="C36" s="143"/>
      <c r="D36" s="146"/>
      <c r="E36" s="8" t="s">
        <v>1</v>
      </c>
      <c r="F36" s="7"/>
      <c r="G36" s="7"/>
      <c r="H36" s="7"/>
      <c r="I36" s="7"/>
      <c r="J36" s="7"/>
      <c r="K36" s="7"/>
      <c r="L36" s="7"/>
      <c r="M36" s="7"/>
      <c r="N36" s="6"/>
      <c r="O36" s="6"/>
      <c r="P36" s="6"/>
      <c r="Q36" s="6"/>
      <c r="R36" s="6"/>
      <c r="S36" s="6"/>
      <c r="T36" s="6"/>
      <c r="U36" s="6"/>
      <c r="V36" s="6"/>
      <c r="W36" s="6"/>
      <c r="X36" s="6"/>
      <c r="Y36" s="6"/>
      <c r="Z36" s="113"/>
    </row>
    <row r="37" spans="1:26" ht="24" thickBot="1" x14ac:dyDescent="0.5">
      <c r="A37" s="171"/>
      <c r="B37" s="180"/>
      <c r="C37" s="180"/>
      <c r="D37" s="182"/>
      <c r="E37" s="121" t="s">
        <v>0</v>
      </c>
      <c r="F37" s="114"/>
      <c r="G37" s="101"/>
      <c r="H37" s="101"/>
      <c r="I37" s="101"/>
      <c r="J37" s="101"/>
      <c r="K37" s="103"/>
      <c r="L37" s="103"/>
      <c r="M37" s="103"/>
      <c r="N37" s="103"/>
      <c r="O37" s="103"/>
      <c r="P37" s="103"/>
      <c r="Q37" s="103"/>
      <c r="R37" s="103"/>
      <c r="S37" s="103"/>
      <c r="T37" s="103"/>
      <c r="U37" s="103"/>
      <c r="V37" s="103"/>
      <c r="W37" s="103"/>
      <c r="X37" s="103"/>
      <c r="Y37" s="103"/>
      <c r="Z37" s="115"/>
    </row>
    <row r="38" spans="1:26" ht="12" customHeight="1" thickBot="1" x14ac:dyDescent="0.5">
      <c r="A38" s="122"/>
      <c r="B38" s="123"/>
      <c r="C38" s="123"/>
      <c r="D38" s="124"/>
      <c r="E38" s="123"/>
      <c r="F38" s="123"/>
      <c r="G38" s="123"/>
      <c r="H38" s="123"/>
      <c r="I38" s="123"/>
      <c r="J38" s="123"/>
      <c r="K38" s="125"/>
      <c r="L38" s="126"/>
      <c r="M38" s="126"/>
      <c r="N38" s="126"/>
      <c r="O38" s="126"/>
      <c r="P38" s="126"/>
      <c r="Q38" s="126"/>
      <c r="R38" s="126"/>
      <c r="S38" s="126"/>
      <c r="T38" s="126"/>
      <c r="U38" s="126"/>
      <c r="V38" s="126"/>
      <c r="W38" s="126"/>
      <c r="X38" s="126"/>
      <c r="Y38" s="126"/>
    </row>
    <row r="39" spans="1:26" ht="24" thickBot="1" x14ac:dyDescent="0.5">
      <c r="A39" s="169">
        <v>3</v>
      </c>
      <c r="B39" s="179" t="s">
        <v>70</v>
      </c>
      <c r="C39" s="179"/>
      <c r="D39" s="181"/>
      <c r="E39" s="107" t="s">
        <v>7</v>
      </c>
      <c r="F39" s="109"/>
      <c r="G39" s="109"/>
      <c r="H39" s="109"/>
      <c r="I39" s="108"/>
      <c r="J39" s="108"/>
      <c r="K39" s="110"/>
      <c r="L39" s="110"/>
      <c r="M39" s="110"/>
      <c r="N39" s="110"/>
      <c r="O39" s="110"/>
      <c r="P39" s="110"/>
      <c r="Q39" s="110"/>
      <c r="R39" s="110"/>
      <c r="S39" s="110"/>
      <c r="T39" s="110"/>
      <c r="U39" s="110"/>
      <c r="V39" s="110"/>
      <c r="W39" s="110"/>
      <c r="X39" s="110"/>
      <c r="Y39" s="110"/>
      <c r="Z39" s="111"/>
    </row>
    <row r="40" spans="1:26" ht="46.8" x14ac:dyDescent="0.45">
      <c r="A40" s="170"/>
      <c r="B40" s="143"/>
      <c r="C40" s="143"/>
      <c r="D40" s="146"/>
      <c r="E40" s="130" t="s">
        <v>6</v>
      </c>
      <c r="F40" s="98"/>
      <c r="G40" s="97"/>
      <c r="H40" s="97"/>
      <c r="I40" s="97"/>
      <c r="J40" s="97"/>
      <c r="K40" s="97"/>
      <c r="L40" s="97"/>
      <c r="M40" s="97"/>
      <c r="N40" s="97"/>
      <c r="O40" s="9"/>
      <c r="P40" s="9"/>
      <c r="Q40" s="9"/>
      <c r="R40" s="9"/>
      <c r="S40" s="9"/>
      <c r="T40" s="9"/>
      <c r="U40" s="9"/>
      <c r="V40" s="9"/>
      <c r="W40" s="9"/>
      <c r="X40" s="9"/>
      <c r="Y40" s="9"/>
      <c r="Z40" s="112"/>
    </row>
    <row r="41" spans="1:26" ht="46.8" x14ac:dyDescent="0.45">
      <c r="A41" s="170"/>
      <c r="B41" s="143"/>
      <c r="C41" s="143"/>
      <c r="D41" s="146"/>
      <c r="E41" s="8" t="s">
        <v>5</v>
      </c>
      <c r="F41" s="7"/>
      <c r="G41" s="7"/>
      <c r="H41" s="7"/>
      <c r="I41" s="7"/>
      <c r="J41" s="7"/>
      <c r="K41" s="7"/>
      <c r="L41" s="7"/>
      <c r="M41" s="7"/>
      <c r="N41" s="6"/>
      <c r="O41" s="6"/>
      <c r="P41" s="6"/>
      <c r="Q41" s="6"/>
      <c r="R41" s="6"/>
      <c r="S41" s="6"/>
      <c r="T41" s="6"/>
      <c r="U41" s="6"/>
      <c r="V41" s="6"/>
      <c r="W41" s="6"/>
      <c r="X41" s="6"/>
      <c r="Y41" s="6"/>
      <c r="Z41" s="113"/>
    </row>
    <row r="42" spans="1:26" ht="46.8" x14ac:dyDescent="0.45">
      <c r="A42" s="170"/>
      <c r="B42" s="143"/>
      <c r="C42" s="143"/>
      <c r="D42" s="146"/>
      <c r="E42" s="8" t="s">
        <v>4</v>
      </c>
      <c r="F42" s="7"/>
      <c r="G42" s="7"/>
      <c r="H42" s="7"/>
      <c r="I42" s="7"/>
      <c r="J42" s="7"/>
      <c r="K42" s="7"/>
      <c r="L42" s="7"/>
      <c r="M42" s="7"/>
      <c r="N42" s="7"/>
      <c r="O42" s="6"/>
      <c r="P42" s="6"/>
      <c r="Q42" s="6"/>
      <c r="R42" s="6"/>
      <c r="S42" s="6"/>
      <c r="T42" s="6"/>
      <c r="U42" s="6"/>
      <c r="V42" s="6"/>
      <c r="W42" s="6"/>
      <c r="X42" s="6"/>
      <c r="Y42" s="6"/>
      <c r="Z42" s="113"/>
    </row>
    <row r="43" spans="1:26" x14ac:dyDescent="0.45">
      <c r="A43" s="170"/>
      <c r="B43" s="143"/>
      <c r="C43" s="143"/>
      <c r="D43" s="146"/>
      <c r="E43" s="8" t="s">
        <v>3</v>
      </c>
      <c r="F43" s="7"/>
      <c r="G43" s="7"/>
      <c r="H43" s="7"/>
      <c r="I43" s="7"/>
      <c r="J43" s="7"/>
      <c r="K43" s="7"/>
      <c r="L43" s="7"/>
      <c r="M43" s="7"/>
      <c r="N43" s="6"/>
      <c r="O43" s="6"/>
      <c r="P43" s="6"/>
      <c r="Q43" s="6"/>
      <c r="R43" s="6"/>
      <c r="S43" s="6"/>
      <c r="T43" s="6"/>
      <c r="U43" s="6"/>
      <c r="V43" s="6"/>
      <c r="W43" s="6"/>
      <c r="X43" s="6"/>
      <c r="Y43" s="6"/>
      <c r="Z43" s="113"/>
    </row>
    <row r="44" spans="1:26" x14ac:dyDescent="0.45">
      <c r="A44" s="170"/>
      <c r="B44" s="143"/>
      <c r="C44" s="143"/>
      <c r="D44" s="146"/>
      <c r="E44" s="8" t="s">
        <v>2</v>
      </c>
      <c r="F44" s="99"/>
      <c r="G44" s="7"/>
      <c r="H44" s="7"/>
      <c r="I44" s="7"/>
      <c r="J44" s="7"/>
      <c r="K44" s="7"/>
      <c r="L44" s="7"/>
      <c r="M44" s="7"/>
      <c r="N44" s="6"/>
      <c r="O44" s="6"/>
      <c r="P44" s="6"/>
      <c r="Q44" s="6"/>
      <c r="R44" s="6"/>
      <c r="S44" s="6"/>
      <c r="T44" s="6"/>
      <c r="U44" s="6"/>
      <c r="V44" s="6"/>
      <c r="W44" s="6"/>
      <c r="X44" s="6"/>
      <c r="Y44" s="6"/>
      <c r="Z44" s="113"/>
    </row>
    <row r="45" spans="1:26" ht="46.8" x14ac:dyDescent="0.45">
      <c r="A45" s="170"/>
      <c r="B45" s="143"/>
      <c r="C45" s="143"/>
      <c r="D45" s="146"/>
      <c r="E45" s="8" t="s">
        <v>1</v>
      </c>
      <c r="F45" s="7"/>
      <c r="G45" s="7"/>
      <c r="H45" s="7"/>
      <c r="I45" s="7"/>
      <c r="J45" s="7"/>
      <c r="K45" s="7"/>
      <c r="L45" s="7"/>
      <c r="M45" s="7"/>
      <c r="N45" s="6"/>
      <c r="O45" s="6"/>
      <c r="P45" s="6"/>
      <c r="Q45" s="6"/>
      <c r="R45" s="6"/>
      <c r="S45" s="6"/>
      <c r="T45" s="6"/>
      <c r="U45" s="6"/>
      <c r="V45" s="6"/>
      <c r="W45" s="6"/>
      <c r="X45" s="6"/>
      <c r="Y45" s="6"/>
      <c r="Z45" s="113"/>
    </row>
    <row r="46" spans="1:26" ht="24" thickBot="1" x14ac:dyDescent="0.5">
      <c r="A46" s="171"/>
      <c r="B46" s="180"/>
      <c r="C46" s="180"/>
      <c r="D46" s="182"/>
      <c r="E46" s="121" t="s">
        <v>0</v>
      </c>
      <c r="F46" s="114"/>
      <c r="G46" s="101"/>
      <c r="H46" s="101"/>
      <c r="I46" s="101"/>
      <c r="J46" s="101"/>
      <c r="K46" s="103"/>
      <c r="L46" s="103"/>
      <c r="M46" s="103"/>
      <c r="N46" s="103"/>
      <c r="O46" s="103"/>
      <c r="P46" s="103"/>
      <c r="Q46" s="103"/>
      <c r="R46" s="103"/>
      <c r="S46" s="103"/>
      <c r="T46" s="103"/>
      <c r="U46" s="103"/>
      <c r="V46" s="103"/>
      <c r="W46" s="103"/>
      <c r="X46" s="103"/>
      <c r="Y46" s="103"/>
      <c r="Z46" s="115"/>
    </row>
    <row r="47" spans="1:26" ht="12" customHeight="1" thickBot="1" x14ac:dyDescent="0.5">
      <c r="A47" s="122"/>
      <c r="B47" s="123"/>
      <c r="C47" s="123"/>
      <c r="D47" s="124"/>
      <c r="E47" s="123"/>
      <c r="F47" s="123"/>
      <c r="G47" s="123"/>
      <c r="H47" s="123"/>
      <c r="I47" s="123"/>
      <c r="J47" s="123"/>
      <c r="K47" s="125"/>
      <c r="L47" s="126"/>
      <c r="M47" s="126"/>
      <c r="N47" s="126"/>
      <c r="O47" s="126"/>
      <c r="P47" s="126"/>
      <c r="Q47" s="126"/>
      <c r="R47" s="126"/>
      <c r="S47" s="126"/>
      <c r="T47" s="126"/>
      <c r="U47" s="126"/>
      <c r="V47" s="126"/>
      <c r="W47" s="126"/>
      <c r="X47" s="126"/>
      <c r="Y47" s="126"/>
    </row>
    <row r="48" spans="1:26" ht="24" thickBot="1" x14ac:dyDescent="0.5">
      <c r="A48" s="169">
        <v>4</v>
      </c>
      <c r="B48" s="179" t="s">
        <v>71</v>
      </c>
      <c r="C48" s="179"/>
      <c r="D48" s="181"/>
      <c r="E48" s="107" t="s">
        <v>7</v>
      </c>
      <c r="F48" s="109"/>
      <c r="G48" s="109"/>
      <c r="H48" s="109"/>
      <c r="I48" s="108"/>
      <c r="J48" s="108"/>
      <c r="K48" s="110"/>
      <c r="L48" s="110"/>
      <c r="M48" s="110"/>
      <c r="N48" s="110"/>
      <c r="O48" s="110"/>
      <c r="P48" s="110"/>
      <c r="Q48" s="110"/>
      <c r="R48" s="110"/>
      <c r="S48" s="110"/>
      <c r="T48" s="110"/>
      <c r="U48" s="110"/>
      <c r="V48" s="110"/>
      <c r="W48" s="110"/>
      <c r="X48" s="110"/>
      <c r="Y48" s="110"/>
      <c r="Z48" s="111"/>
    </row>
    <row r="49" spans="1:26" ht="46.8" x14ac:dyDescent="0.45">
      <c r="A49" s="170"/>
      <c r="B49" s="143"/>
      <c r="C49" s="143"/>
      <c r="D49" s="146"/>
      <c r="E49" s="130" t="s">
        <v>6</v>
      </c>
      <c r="F49" s="98"/>
      <c r="G49" s="97"/>
      <c r="H49" s="97"/>
      <c r="I49" s="97"/>
      <c r="J49" s="97"/>
      <c r="K49" s="97"/>
      <c r="L49" s="97"/>
      <c r="M49" s="97"/>
      <c r="N49" s="97"/>
      <c r="O49" s="9"/>
      <c r="P49" s="9"/>
      <c r="Q49" s="9"/>
      <c r="R49" s="9"/>
      <c r="S49" s="9"/>
      <c r="T49" s="9"/>
      <c r="U49" s="9"/>
      <c r="V49" s="9"/>
      <c r="W49" s="9"/>
      <c r="X49" s="9"/>
      <c r="Y49" s="9"/>
      <c r="Z49" s="112"/>
    </row>
    <row r="50" spans="1:26" ht="46.8" x14ac:dyDescent="0.45">
      <c r="A50" s="170"/>
      <c r="B50" s="143"/>
      <c r="C50" s="143"/>
      <c r="D50" s="146"/>
      <c r="E50" s="8" t="s">
        <v>5</v>
      </c>
      <c r="F50" s="7"/>
      <c r="G50" s="7"/>
      <c r="H50" s="7"/>
      <c r="I50" s="7"/>
      <c r="J50" s="7"/>
      <c r="K50" s="7"/>
      <c r="L50" s="7"/>
      <c r="M50" s="7"/>
      <c r="N50" s="6"/>
      <c r="O50" s="6"/>
      <c r="P50" s="6"/>
      <c r="Q50" s="6"/>
      <c r="R50" s="6"/>
      <c r="S50" s="6"/>
      <c r="T50" s="6"/>
      <c r="U50" s="6"/>
      <c r="V50" s="6"/>
      <c r="W50" s="6"/>
      <c r="X50" s="6"/>
      <c r="Y50" s="6"/>
      <c r="Z50" s="113"/>
    </row>
    <row r="51" spans="1:26" ht="46.8" x14ac:dyDescent="0.45">
      <c r="A51" s="170"/>
      <c r="B51" s="143"/>
      <c r="C51" s="143"/>
      <c r="D51" s="146"/>
      <c r="E51" s="8" t="s">
        <v>4</v>
      </c>
      <c r="F51" s="7"/>
      <c r="G51" s="7"/>
      <c r="H51" s="7"/>
      <c r="I51" s="7"/>
      <c r="J51" s="7"/>
      <c r="K51" s="7"/>
      <c r="L51" s="7"/>
      <c r="M51" s="7"/>
      <c r="N51" s="7"/>
      <c r="O51" s="6"/>
      <c r="P51" s="6"/>
      <c r="Q51" s="6"/>
      <c r="R51" s="6"/>
      <c r="S51" s="6"/>
      <c r="T51" s="6"/>
      <c r="U51" s="6"/>
      <c r="V51" s="6"/>
      <c r="W51" s="6"/>
      <c r="X51" s="6"/>
      <c r="Y51" s="6"/>
      <c r="Z51" s="113"/>
    </row>
    <row r="52" spans="1:26" x14ac:dyDescent="0.45">
      <c r="A52" s="170"/>
      <c r="B52" s="143"/>
      <c r="C52" s="143"/>
      <c r="D52" s="146"/>
      <c r="E52" s="8" t="s">
        <v>3</v>
      </c>
      <c r="F52" s="7"/>
      <c r="G52" s="7"/>
      <c r="H52" s="7"/>
      <c r="I52" s="7"/>
      <c r="J52" s="7"/>
      <c r="K52" s="7"/>
      <c r="L52" s="7"/>
      <c r="M52" s="7"/>
      <c r="N52" s="6"/>
      <c r="O52" s="6"/>
      <c r="P52" s="6"/>
      <c r="Q52" s="6"/>
      <c r="R52" s="6"/>
      <c r="S52" s="6"/>
      <c r="T52" s="6"/>
      <c r="U52" s="6"/>
      <c r="V52" s="6"/>
      <c r="W52" s="6"/>
      <c r="X52" s="6"/>
      <c r="Y52" s="6"/>
      <c r="Z52" s="113"/>
    </row>
    <row r="53" spans="1:26" x14ac:dyDescent="0.45">
      <c r="A53" s="170"/>
      <c r="B53" s="143"/>
      <c r="C53" s="143"/>
      <c r="D53" s="146"/>
      <c r="E53" s="8" t="s">
        <v>2</v>
      </c>
      <c r="F53" s="99"/>
      <c r="G53" s="7"/>
      <c r="H53" s="7"/>
      <c r="I53" s="7"/>
      <c r="J53" s="7"/>
      <c r="K53" s="7"/>
      <c r="L53" s="7"/>
      <c r="M53" s="7"/>
      <c r="N53" s="6"/>
      <c r="O53" s="6"/>
      <c r="P53" s="6"/>
      <c r="Q53" s="6"/>
      <c r="R53" s="6"/>
      <c r="S53" s="6"/>
      <c r="T53" s="6"/>
      <c r="U53" s="6"/>
      <c r="V53" s="6"/>
      <c r="W53" s="6"/>
      <c r="X53" s="6"/>
      <c r="Y53" s="6"/>
      <c r="Z53" s="113"/>
    </row>
    <row r="54" spans="1:26" ht="46.8" x14ac:dyDescent="0.45">
      <c r="A54" s="170"/>
      <c r="B54" s="143"/>
      <c r="C54" s="143"/>
      <c r="D54" s="146"/>
      <c r="E54" s="8" t="s">
        <v>1</v>
      </c>
      <c r="F54" s="7"/>
      <c r="G54" s="7"/>
      <c r="H54" s="7"/>
      <c r="I54" s="7"/>
      <c r="J54" s="7"/>
      <c r="K54" s="7"/>
      <c r="L54" s="7"/>
      <c r="M54" s="7"/>
      <c r="N54" s="6"/>
      <c r="O54" s="6"/>
      <c r="P54" s="6"/>
      <c r="Q54" s="6"/>
      <c r="R54" s="6"/>
      <c r="S54" s="6"/>
      <c r="T54" s="6"/>
      <c r="U54" s="6"/>
      <c r="V54" s="6"/>
      <c r="W54" s="6"/>
      <c r="X54" s="6"/>
      <c r="Y54" s="6"/>
      <c r="Z54" s="113"/>
    </row>
    <row r="55" spans="1:26" ht="24" thickBot="1" x14ac:dyDescent="0.5">
      <c r="A55" s="171"/>
      <c r="B55" s="180"/>
      <c r="C55" s="180"/>
      <c r="D55" s="182"/>
      <c r="E55" s="121" t="s">
        <v>0</v>
      </c>
      <c r="F55" s="114"/>
      <c r="G55" s="101"/>
      <c r="H55" s="101"/>
      <c r="I55" s="101"/>
      <c r="J55" s="101"/>
      <c r="K55" s="103"/>
      <c r="L55" s="103"/>
      <c r="M55" s="103"/>
      <c r="N55" s="103"/>
      <c r="O55" s="103"/>
      <c r="P55" s="103"/>
      <c r="Q55" s="103"/>
      <c r="R55" s="103"/>
      <c r="S55" s="103"/>
      <c r="T55" s="103"/>
      <c r="U55" s="103"/>
      <c r="V55" s="103"/>
      <c r="W55" s="103"/>
      <c r="X55" s="103"/>
      <c r="Y55" s="103"/>
      <c r="Z55" s="115"/>
    </row>
    <row r="56" spans="1:26" ht="12" customHeight="1" thickBot="1" x14ac:dyDescent="0.5">
      <c r="A56" s="122"/>
      <c r="B56" s="123"/>
      <c r="C56" s="123"/>
      <c r="D56" s="124"/>
      <c r="E56" s="123"/>
      <c r="F56" s="123"/>
      <c r="G56" s="123"/>
      <c r="H56" s="123"/>
      <c r="I56" s="123"/>
      <c r="J56" s="123"/>
      <c r="K56" s="125"/>
      <c r="L56" s="126"/>
      <c r="M56" s="126"/>
      <c r="N56" s="126"/>
      <c r="O56" s="126"/>
      <c r="P56" s="126"/>
      <c r="Q56" s="126"/>
      <c r="R56" s="126"/>
      <c r="S56" s="126"/>
      <c r="T56" s="126"/>
      <c r="U56" s="126"/>
      <c r="V56" s="126"/>
      <c r="W56" s="126"/>
      <c r="X56" s="126"/>
      <c r="Y56" s="126"/>
    </row>
    <row r="57" spans="1:26" ht="24" thickBot="1" x14ac:dyDescent="0.5">
      <c r="A57" s="169">
        <v>5</v>
      </c>
      <c r="B57" s="179" t="s">
        <v>72</v>
      </c>
      <c r="C57" s="179"/>
      <c r="D57" s="181"/>
      <c r="E57" s="107" t="s">
        <v>7</v>
      </c>
      <c r="F57" s="109"/>
      <c r="G57" s="109"/>
      <c r="H57" s="109"/>
      <c r="I57" s="108"/>
      <c r="J57" s="108"/>
      <c r="K57" s="110"/>
      <c r="L57" s="110"/>
      <c r="M57" s="110"/>
      <c r="N57" s="110"/>
      <c r="O57" s="110"/>
      <c r="P57" s="110"/>
      <c r="Q57" s="110"/>
      <c r="R57" s="110"/>
      <c r="S57" s="110"/>
      <c r="T57" s="110"/>
      <c r="U57" s="110"/>
      <c r="V57" s="110"/>
      <c r="W57" s="110"/>
      <c r="X57" s="110"/>
      <c r="Y57" s="110"/>
      <c r="Z57" s="111"/>
    </row>
    <row r="58" spans="1:26" ht="46.8" x14ac:dyDescent="0.45">
      <c r="A58" s="170"/>
      <c r="B58" s="143"/>
      <c r="C58" s="143"/>
      <c r="D58" s="146"/>
      <c r="E58" s="130" t="s">
        <v>6</v>
      </c>
      <c r="F58" s="98"/>
      <c r="G58" s="97"/>
      <c r="H58" s="97"/>
      <c r="I58" s="97"/>
      <c r="J58" s="97"/>
      <c r="K58" s="97"/>
      <c r="L58" s="97"/>
      <c r="M58" s="97"/>
      <c r="N58" s="97"/>
      <c r="O58" s="9"/>
      <c r="P58" s="9"/>
      <c r="Q58" s="9"/>
      <c r="R58" s="9"/>
      <c r="S58" s="9"/>
      <c r="T58" s="9"/>
      <c r="U58" s="9"/>
      <c r="V58" s="9"/>
      <c r="W58" s="9"/>
      <c r="X58" s="9"/>
      <c r="Y58" s="9"/>
      <c r="Z58" s="112"/>
    </row>
    <row r="59" spans="1:26" ht="46.8" x14ac:dyDescent="0.45">
      <c r="A59" s="170"/>
      <c r="B59" s="143"/>
      <c r="C59" s="143"/>
      <c r="D59" s="146"/>
      <c r="E59" s="8" t="s">
        <v>5</v>
      </c>
      <c r="F59" s="7"/>
      <c r="G59" s="7"/>
      <c r="H59" s="7"/>
      <c r="I59" s="7"/>
      <c r="J59" s="7"/>
      <c r="K59" s="7"/>
      <c r="L59" s="7"/>
      <c r="M59" s="7"/>
      <c r="N59" s="6"/>
      <c r="O59" s="6"/>
      <c r="P59" s="6"/>
      <c r="Q59" s="6"/>
      <c r="R59" s="6"/>
      <c r="S59" s="6"/>
      <c r="T59" s="6"/>
      <c r="U59" s="6"/>
      <c r="V59" s="6"/>
      <c r="W59" s="6"/>
      <c r="X59" s="6"/>
      <c r="Y59" s="6"/>
      <c r="Z59" s="113"/>
    </row>
    <row r="60" spans="1:26" ht="46.8" x14ac:dyDescent="0.45">
      <c r="A60" s="170"/>
      <c r="B60" s="143"/>
      <c r="C60" s="143"/>
      <c r="D60" s="146"/>
      <c r="E60" s="8" t="s">
        <v>4</v>
      </c>
      <c r="F60" s="7"/>
      <c r="G60" s="7"/>
      <c r="H60" s="7"/>
      <c r="I60" s="7"/>
      <c r="J60" s="7"/>
      <c r="K60" s="7"/>
      <c r="L60" s="7"/>
      <c r="M60" s="7"/>
      <c r="N60" s="7"/>
      <c r="O60" s="6"/>
      <c r="P60" s="6"/>
      <c r="Q60" s="6"/>
      <c r="R60" s="6"/>
      <c r="S60" s="6"/>
      <c r="T60" s="6"/>
      <c r="U60" s="6"/>
      <c r="V60" s="6"/>
      <c r="W60" s="6"/>
      <c r="X60" s="6"/>
      <c r="Y60" s="6"/>
      <c r="Z60" s="113"/>
    </row>
    <row r="61" spans="1:26" x14ac:dyDescent="0.45">
      <c r="A61" s="170"/>
      <c r="B61" s="143"/>
      <c r="C61" s="143"/>
      <c r="D61" s="146"/>
      <c r="E61" s="8" t="s">
        <v>3</v>
      </c>
      <c r="F61" s="7"/>
      <c r="G61" s="7"/>
      <c r="H61" s="7"/>
      <c r="I61" s="7"/>
      <c r="J61" s="7"/>
      <c r="K61" s="7"/>
      <c r="L61" s="7"/>
      <c r="M61" s="7"/>
      <c r="N61" s="6"/>
      <c r="O61" s="6"/>
      <c r="P61" s="6"/>
      <c r="Q61" s="6"/>
      <c r="R61" s="6"/>
      <c r="S61" s="6"/>
      <c r="T61" s="6"/>
      <c r="U61" s="6"/>
      <c r="V61" s="6"/>
      <c r="W61" s="6"/>
      <c r="X61" s="6"/>
      <c r="Y61" s="6"/>
      <c r="Z61" s="113"/>
    </row>
    <row r="62" spans="1:26" x14ac:dyDescent="0.45">
      <c r="A62" s="170"/>
      <c r="B62" s="143"/>
      <c r="C62" s="143"/>
      <c r="D62" s="146"/>
      <c r="E62" s="8" t="s">
        <v>2</v>
      </c>
      <c r="F62" s="99"/>
      <c r="G62" s="7"/>
      <c r="H62" s="7"/>
      <c r="I62" s="7"/>
      <c r="J62" s="7"/>
      <c r="K62" s="7"/>
      <c r="L62" s="7"/>
      <c r="M62" s="7"/>
      <c r="N62" s="6"/>
      <c r="O62" s="6"/>
      <c r="P62" s="6"/>
      <c r="Q62" s="6"/>
      <c r="R62" s="6"/>
      <c r="S62" s="6"/>
      <c r="T62" s="6"/>
      <c r="U62" s="6"/>
      <c r="V62" s="6"/>
      <c r="W62" s="6"/>
      <c r="X62" s="6"/>
      <c r="Y62" s="6"/>
      <c r="Z62" s="113"/>
    </row>
    <row r="63" spans="1:26" ht="46.8" x14ac:dyDescent="0.45">
      <c r="A63" s="170"/>
      <c r="B63" s="143"/>
      <c r="C63" s="143"/>
      <c r="D63" s="146"/>
      <c r="E63" s="8" t="s">
        <v>1</v>
      </c>
      <c r="F63" s="7"/>
      <c r="G63" s="7"/>
      <c r="H63" s="7"/>
      <c r="I63" s="7"/>
      <c r="J63" s="7"/>
      <c r="K63" s="7"/>
      <c r="L63" s="7"/>
      <c r="M63" s="7"/>
      <c r="N63" s="6"/>
      <c r="O63" s="6"/>
      <c r="P63" s="6"/>
      <c r="Q63" s="6"/>
      <c r="R63" s="6"/>
      <c r="S63" s="6"/>
      <c r="T63" s="6"/>
      <c r="U63" s="6"/>
      <c r="V63" s="6"/>
      <c r="W63" s="6"/>
      <c r="X63" s="6"/>
      <c r="Y63" s="6"/>
      <c r="Z63" s="113"/>
    </row>
    <row r="64" spans="1:26" ht="24" thickBot="1" x14ac:dyDescent="0.5">
      <c r="A64" s="171"/>
      <c r="B64" s="180"/>
      <c r="C64" s="180"/>
      <c r="D64" s="182"/>
      <c r="E64" s="121" t="s">
        <v>0</v>
      </c>
      <c r="F64" s="114"/>
      <c r="G64" s="101"/>
      <c r="H64" s="101"/>
      <c r="I64" s="101"/>
      <c r="J64" s="101"/>
      <c r="K64" s="103"/>
      <c r="L64" s="103"/>
      <c r="M64" s="103"/>
      <c r="N64" s="103"/>
      <c r="O64" s="103"/>
      <c r="P64" s="103"/>
      <c r="Q64" s="103"/>
      <c r="R64" s="103"/>
      <c r="S64" s="103"/>
      <c r="T64" s="103"/>
      <c r="U64" s="103"/>
      <c r="V64" s="103"/>
      <c r="W64" s="103"/>
      <c r="X64" s="103"/>
      <c r="Y64" s="103"/>
      <c r="Z64" s="115"/>
    </row>
    <row r="65" spans="1:25" ht="12" customHeight="1" x14ac:dyDescent="0.45">
      <c r="A65" s="122"/>
      <c r="B65" s="123"/>
      <c r="C65" s="123"/>
      <c r="D65" s="124"/>
      <c r="E65" s="123"/>
      <c r="F65" s="123"/>
      <c r="G65" s="123"/>
      <c r="H65" s="123"/>
      <c r="I65" s="123"/>
      <c r="J65" s="123"/>
      <c r="K65" s="125"/>
      <c r="L65" s="126"/>
      <c r="M65" s="126"/>
      <c r="N65" s="126"/>
      <c r="O65" s="126"/>
      <c r="P65" s="126"/>
      <c r="Q65" s="126"/>
      <c r="R65" s="126"/>
      <c r="S65" s="126"/>
      <c r="T65" s="126"/>
      <c r="U65" s="126"/>
      <c r="V65" s="126"/>
      <c r="W65" s="126"/>
      <c r="X65" s="126"/>
      <c r="Y65" s="126"/>
    </row>
    <row r="66" spans="1:25" s="85" customFormat="1" x14ac:dyDescent="0.45">
      <c r="B66" s="127"/>
      <c r="C66" s="127"/>
      <c r="D66" s="127"/>
      <c r="E66" s="127"/>
      <c r="F66" s="127"/>
      <c r="G66" s="127"/>
      <c r="H66" s="127"/>
      <c r="I66" s="127"/>
      <c r="J66" s="127"/>
      <c r="K66" s="127"/>
      <c r="L66" s="127"/>
      <c r="M66" s="127"/>
      <c r="N66" s="127"/>
      <c r="O66" s="128"/>
      <c r="P66" s="129"/>
    </row>
    <row r="67" spans="1:25" x14ac:dyDescent="0.45">
      <c r="O67" s="4"/>
      <c r="P67" s="3"/>
    </row>
    <row r="68" spans="1:25" x14ac:dyDescent="0.45">
      <c r="O68" s="4"/>
      <c r="P68" s="3"/>
    </row>
    <row r="69" spans="1:25" x14ac:dyDescent="0.45">
      <c r="O69" s="4"/>
      <c r="P69" s="3"/>
    </row>
    <row r="70" spans="1:25" x14ac:dyDescent="0.45">
      <c r="O70" s="4"/>
      <c r="P70" s="3"/>
    </row>
    <row r="71" spans="1:25" x14ac:dyDescent="0.45">
      <c r="O71" s="4"/>
      <c r="P71" s="3"/>
    </row>
    <row r="72" spans="1:25" x14ac:dyDescent="0.45">
      <c r="O72" s="4"/>
      <c r="P72" s="3"/>
    </row>
    <row r="73" spans="1:25" x14ac:dyDescent="0.45">
      <c r="O73" s="4"/>
      <c r="P73" s="3"/>
    </row>
    <row r="74" spans="1:25" x14ac:dyDescent="0.45">
      <c r="O74" s="4"/>
      <c r="P74" s="3"/>
    </row>
    <row r="75" spans="1:25" x14ac:dyDescent="0.45">
      <c r="O75" s="4"/>
      <c r="P75" s="3"/>
    </row>
    <row r="76" spans="1:25" x14ac:dyDescent="0.45">
      <c r="O76" s="4"/>
      <c r="P76" s="3"/>
    </row>
    <row r="77" spans="1:25" x14ac:dyDescent="0.45">
      <c r="O77" s="4"/>
      <c r="P77" s="3"/>
    </row>
    <row r="78" spans="1:25" x14ac:dyDescent="0.45">
      <c r="O78" s="4"/>
      <c r="P78" s="3"/>
    </row>
    <row r="79" spans="1:25" x14ac:dyDescent="0.45">
      <c r="O79" s="4"/>
      <c r="P79" s="3"/>
    </row>
    <row r="80" spans="1:25" x14ac:dyDescent="0.45">
      <c r="O80" s="4"/>
      <c r="P80" s="3"/>
    </row>
    <row r="81" spans="15:16" x14ac:dyDescent="0.45">
      <c r="O81" s="4"/>
      <c r="P81" s="3"/>
    </row>
  </sheetData>
  <mergeCells count="31">
    <mergeCell ref="L14:M15"/>
    <mergeCell ref="L18:Z18"/>
    <mergeCell ref="I19:K19"/>
    <mergeCell ref="L19:N19"/>
    <mergeCell ref="O19:Q19"/>
    <mergeCell ref="R19:T19"/>
    <mergeCell ref="U19:W19"/>
    <mergeCell ref="A30:A37"/>
    <mergeCell ref="B30:B37"/>
    <mergeCell ref="C30:C37"/>
    <mergeCell ref="D30:D37"/>
    <mergeCell ref="C2:F2"/>
    <mergeCell ref="C3:F3"/>
    <mergeCell ref="C4:F4"/>
    <mergeCell ref="X19:Z19"/>
    <mergeCell ref="A21:A28"/>
    <mergeCell ref="B21:B28"/>
    <mergeCell ref="C21:C28"/>
    <mergeCell ref="D21:D28"/>
    <mergeCell ref="A57:A64"/>
    <mergeCell ref="B57:B64"/>
    <mergeCell ref="C57:C64"/>
    <mergeCell ref="D57:D64"/>
    <mergeCell ref="A39:A46"/>
    <mergeCell ref="B39:B46"/>
    <mergeCell ref="C39:C46"/>
    <mergeCell ref="D39:D46"/>
    <mergeCell ref="A48:A55"/>
    <mergeCell ref="B48:B55"/>
    <mergeCell ref="C48:C55"/>
    <mergeCell ref="D48:D55"/>
  </mergeCells>
  <pageMargins left="0.75" right="0.75" top="1" bottom="1" header="0.5" footer="0.5"/>
  <pageSetup paperSize="9" orientation="portrait" horizontalDpi="90" verticalDpi="9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
  <sheetViews>
    <sheetView workbookViewId="0">
      <selection activeCell="G11" sqref="G11"/>
    </sheetView>
  </sheetViews>
  <sheetFormatPr defaultColWidth="8.88671875" defaultRowHeight="14.4" x14ac:dyDescent="0.3"/>
  <cols>
    <col min="1" max="1" width="24.33203125" customWidth="1"/>
    <col min="2" max="3" width="12.33203125" customWidth="1"/>
    <col min="4" max="4" width="17" customWidth="1"/>
    <col min="5" max="5" width="12.5546875" customWidth="1"/>
  </cols>
  <sheetData>
    <row r="1" spans="1:7" x14ac:dyDescent="0.3">
      <c r="A1" s="62" t="s">
        <v>57</v>
      </c>
      <c r="B1" s="62" t="s">
        <v>45</v>
      </c>
      <c r="C1" s="62" t="s">
        <v>58</v>
      </c>
      <c r="D1" s="62" t="s">
        <v>59</v>
      </c>
      <c r="E1" s="62" t="s">
        <v>60</v>
      </c>
      <c r="F1" s="62"/>
    </row>
    <row r="2" spans="1:7" x14ac:dyDescent="0.3">
      <c r="A2" t="s">
        <v>46</v>
      </c>
      <c r="B2" t="s">
        <v>52</v>
      </c>
      <c r="C2" s="81"/>
      <c r="D2" s="81"/>
      <c r="E2" s="81"/>
      <c r="F2" s="66"/>
    </row>
    <row r="3" spans="1:7" x14ac:dyDescent="0.3">
      <c r="A3" t="s">
        <v>46</v>
      </c>
      <c r="B3" t="s">
        <v>49</v>
      </c>
      <c r="C3" s="81"/>
      <c r="D3" s="81"/>
      <c r="E3" s="81"/>
      <c r="F3" s="66"/>
      <c r="G3" s="82" t="s">
        <v>83</v>
      </c>
    </row>
    <row r="4" spans="1:7" x14ac:dyDescent="0.3">
      <c r="A4" t="s">
        <v>56</v>
      </c>
      <c r="B4" t="s">
        <v>52</v>
      </c>
      <c r="C4" s="81"/>
      <c r="D4" s="81"/>
      <c r="E4" s="81"/>
      <c r="F4" s="66"/>
      <c r="G4" s="82" t="s">
        <v>61</v>
      </c>
    </row>
    <row r="5" spans="1:7" x14ac:dyDescent="0.3">
      <c r="A5" t="s">
        <v>56</v>
      </c>
      <c r="B5" t="s">
        <v>48</v>
      </c>
      <c r="C5" s="81"/>
      <c r="D5" s="81"/>
      <c r="E5" s="81"/>
      <c r="F5" s="66"/>
    </row>
    <row r="6" spans="1:7" x14ac:dyDescent="0.3">
      <c r="A6" t="s">
        <v>56</v>
      </c>
      <c r="B6" t="s">
        <v>50</v>
      </c>
      <c r="C6" s="81"/>
      <c r="D6" s="81"/>
      <c r="E6" s="81"/>
      <c r="F6" s="66"/>
    </row>
    <row r="7" spans="1:7" x14ac:dyDescent="0.3">
      <c r="A7" t="s">
        <v>47</v>
      </c>
      <c r="B7" t="s">
        <v>52</v>
      </c>
      <c r="C7" s="81"/>
      <c r="D7" s="81"/>
      <c r="E7" s="81"/>
      <c r="F7" s="66"/>
    </row>
    <row r="8" spans="1:7" x14ac:dyDescent="0.3">
      <c r="A8" t="s">
        <v>47</v>
      </c>
      <c r="B8" t="s">
        <v>48</v>
      </c>
      <c r="C8" s="81"/>
      <c r="D8" s="81"/>
      <c r="E8" s="81"/>
      <c r="F8" s="66"/>
    </row>
    <row r="9" spans="1:7" x14ac:dyDescent="0.3">
      <c r="A9" t="s">
        <v>47</v>
      </c>
      <c r="B9" t="s">
        <v>50</v>
      </c>
      <c r="C9" s="83"/>
      <c r="D9" s="83"/>
      <c r="E9" s="83"/>
      <c r="F9" s="65"/>
    </row>
    <row r="10" spans="1:7" s="187" customFormat="1" x14ac:dyDescent="0.3">
      <c r="A10" s="187" t="s">
        <v>81</v>
      </c>
      <c r="B10" s="187" t="s">
        <v>82</v>
      </c>
      <c r="C10" s="188"/>
      <c r="D10" s="188"/>
      <c r="E10" s="188"/>
      <c r="F10" s="66"/>
    </row>
    <row r="11" spans="1:7" x14ac:dyDescent="0.3">
      <c r="A11" s="82" t="s">
        <v>55</v>
      </c>
      <c r="C11" s="65"/>
      <c r="D11" s="65"/>
      <c r="E11" s="65"/>
      <c r="F11" s="6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Example</vt:lpstr>
      <vt:lpstr>Strategy1</vt:lpstr>
      <vt:lpstr>Strategy2</vt:lpstr>
      <vt:lpstr>Strategy3</vt:lpstr>
      <vt:lpstr>Standard_costs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Jessica Walsh</cp:lastModifiedBy>
  <dcterms:created xsi:type="dcterms:W3CDTF">2019-04-11T01:01:48Z</dcterms:created>
  <dcterms:modified xsi:type="dcterms:W3CDTF">2021-04-08T01:40:22Z</dcterms:modified>
</cp:coreProperties>
</file>